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definedNames>
    <definedName name="_GoBack" localSheetId="0">Sheet1!$A$58</definedName>
  </definedNames>
  <calcPr calcId="125725"/>
</workbook>
</file>

<file path=xl/calcChain.xml><?xml version="1.0" encoding="utf-8"?>
<calcChain xmlns="http://schemas.openxmlformats.org/spreadsheetml/2006/main">
  <c r="H15" i="1"/>
  <c r="E15" l="1"/>
  <c r="H12"/>
  <c r="H6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3"/>
  <c r="E3" s="1"/>
  <c r="H2"/>
  <c r="H4" l="1"/>
  <c r="H13"/>
  <c r="H14" s="1"/>
  <c r="H16" s="1"/>
  <c r="H3"/>
  <c r="H5" l="1"/>
  <c r="H7" s="1"/>
</calcChain>
</file>

<file path=xl/sharedStrings.xml><?xml version="1.0" encoding="utf-8"?>
<sst xmlns="http://schemas.openxmlformats.org/spreadsheetml/2006/main" count="36" uniqueCount="35">
  <si>
    <t>my‡`i cwigvb</t>
  </si>
  <si>
    <t>wRwcGd my‡`i wnmvevqb</t>
  </si>
  <si>
    <t>MZ mv‡ji †Ri</t>
  </si>
  <si>
    <t>Rgv I cÖZ¨vwc©Z UvKv</t>
  </si>
  <si>
    <t>PjwZ mv‡ji my`</t>
  </si>
  <si>
    <t>‡gvU UvKv</t>
  </si>
  <si>
    <t>ev` cÖZ¨vüZ UvKv</t>
  </si>
  <si>
    <t>30Ryb Zvwi‡L †Ri</t>
  </si>
  <si>
    <t>cÖZ¨vwc©Z UvKv</t>
  </si>
  <si>
    <t>c~‡e©i eQ‡ii ‡Ri</t>
  </si>
  <si>
    <t>gvwmK KZ©b</t>
  </si>
  <si>
    <t>my‡`i nvi</t>
  </si>
  <si>
    <t>RyjvB</t>
  </si>
  <si>
    <t>AvM÷</t>
  </si>
  <si>
    <t>‡m‡Þ¤^i</t>
  </si>
  <si>
    <t>A‡±vei</t>
  </si>
  <si>
    <t>b‡f¤^i</t>
  </si>
  <si>
    <t>wW‡m¤^i</t>
  </si>
  <si>
    <t>Rvbyqvwi</t>
  </si>
  <si>
    <t>‡deªæqvwi</t>
  </si>
  <si>
    <t>gvP©</t>
  </si>
  <si>
    <t>GwcÖj</t>
  </si>
  <si>
    <t>‡g</t>
  </si>
  <si>
    <t>Ryb</t>
  </si>
  <si>
    <t xml:space="preserve">Puv`vi cwigvb </t>
  </si>
  <si>
    <t>‡gvU</t>
  </si>
  <si>
    <t>1gAwMÖg D‡Ëvj‡bi KZ gvm</t>
  </si>
  <si>
    <t>2q AwMÖg D‡Ëvj‡bi KZ gvm</t>
  </si>
  <si>
    <t>2q AwMÖg D‡Ëvjb</t>
  </si>
  <si>
    <t>1g AwMÖg D‡Ëvjb</t>
  </si>
  <si>
    <t>c~e© †Ri Gi my`</t>
  </si>
  <si>
    <t>‡gvU my`</t>
  </si>
  <si>
    <t>‡Ri my`</t>
  </si>
  <si>
    <t>cÖZ¨vwüZ my` (-)</t>
  </si>
  <si>
    <t xml:space="preserve">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</si>
</sst>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;[Red]0"/>
    <numFmt numFmtId="166" formatCode="[$৳-845]\ #,##0"/>
    <numFmt numFmtId="167" formatCode="[$-5000445]0"/>
  </numFmts>
  <fonts count="12">
    <font>
      <sz val="11"/>
      <color theme="1"/>
      <name val="Calibri"/>
      <family val="2"/>
      <scheme val="minor"/>
    </font>
    <font>
      <sz val="20"/>
      <color theme="1"/>
      <name val="SutonnyMJ"/>
    </font>
    <font>
      <sz val="14"/>
      <color theme="1"/>
      <name val="SutonnyMJ"/>
    </font>
    <font>
      <sz val="20"/>
      <color rgb="FF0000CC"/>
      <name val="SutonnyMJ"/>
    </font>
    <font>
      <sz val="20"/>
      <color rgb="FFFF0000"/>
      <name val="SutonnyMJ"/>
    </font>
    <font>
      <b/>
      <sz val="14"/>
      <color theme="1"/>
      <name val="SutonnyMJ"/>
    </font>
    <font>
      <sz val="12"/>
      <color theme="1"/>
      <name val="SutonnyMJ"/>
    </font>
    <font>
      <sz val="13"/>
      <color theme="1"/>
      <name val="SutonnyMJ"/>
    </font>
    <font>
      <sz val="10"/>
      <color theme="1"/>
      <name val="SutonnyMJ"/>
    </font>
    <font>
      <sz val="11"/>
      <color theme="1"/>
      <name val="SutonnyMJ"/>
    </font>
    <font>
      <b/>
      <sz val="20"/>
      <color theme="1"/>
      <name val="SutonnyMJ"/>
    </font>
    <font>
      <b/>
      <sz val="20"/>
      <color rgb="FFFF0000"/>
      <name val="SutonnyMJ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5" borderId="2" xfId="0" applyFont="1" applyFill="1" applyBorder="1"/>
    <xf numFmtId="0" fontId="1" fillId="6" borderId="2" xfId="0" applyFont="1" applyFill="1" applyBorder="1"/>
    <xf numFmtId="164" fontId="1" fillId="0" borderId="1" xfId="0" applyNumberFormat="1" applyFont="1" applyBorder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horizontal="right" vertical="center"/>
    </xf>
    <xf numFmtId="165" fontId="1" fillId="6" borderId="1" xfId="0" applyNumberFormat="1" applyFont="1" applyFill="1" applyBorder="1"/>
    <xf numFmtId="1" fontId="1" fillId="6" borderId="1" xfId="0" applyNumberFormat="1" applyFont="1" applyFill="1" applyBorder="1"/>
    <xf numFmtId="1" fontId="1" fillId="6" borderId="4" xfId="0" applyNumberFormat="1" applyFont="1" applyFill="1" applyBorder="1"/>
    <xf numFmtId="0" fontId="1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0" fontId="2" fillId="0" borderId="0" xfId="0" applyFont="1" applyAlignment="1">
      <alignment horizontal="left" indent="2"/>
    </xf>
    <xf numFmtId="164" fontId="1" fillId="0" borderId="0" xfId="0" applyNumberFormat="1" applyFont="1"/>
    <xf numFmtId="164" fontId="4" fillId="2" borderId="1" xfId="0" applyNumberFormat="1" applyFont="1" applyFill="1" applyBorder="1" applyAlignment="1">
      <alignment wrapText="1"/>
    </xf>
    <xf numFmtId="9" fontId="2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left" indent="15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center" vertical="center" wrapText="1"/>
    </xf>
    <xf numFmtId="10" fontId="1" fillId="3" borderId="1" xfId="0" applyNumberFormat="1" applyFont="1" applyFill="1" applyBorder="1"/>
    <xf numFmtId="0" fontId="1" fillId="9" borderId="2" xfId="0" applyFont="1" applyFill="1" applyBorder="1"/>
    <xf numFmtId="1" fontId="4" fillId="9" borderId="1" xfId="0" applyNumberFormat="1" applyFont="1" applyFill="1" applyBorder="1"/>
    <xf numFmtId="0" fontId="1" fillId="6" borderId="3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7" fontId="1" fillId="3" borderId="1" xfId="0" applyNumberFormat="1" applyFont="1" applyFill="1" applyBorder="1"/>
    <xf numFmtId="167" fontId="3" fillId="4" borderId="1" xfId="0" applyNumberFormat="1" applyFont="1" applyFill="1" applyBorder="1"/>
    <xf numFmtId="167" fontId="1" fillId="4" borderId="1" xfId="0" applyNumberFormat="1" applyFont="1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/>
    <xf numFmtId="0" fontId="10" fillId="10" borderId="0" xfId="0" applyFont="1" applyFill="1" applyBorder="1" applyAlignment="1">
      <alignment vertical="top"/>
    </xf>
    <xf numFmtId="164" fontId="10" fillId="10" borderId="0" xfId="0" applyNumberFormat="1" applyFont="1" applyFill="1" applyBorder="1" applyAlignment="1">
      <alignment vertical="top"/>
    </xf>
    <xf numFmtId="0" fontId="10" fillId="10" borderId="0" xfId="0" applyFont="1" applyFill="1" applyBorder="1" applyAlignment="1">
      <alignment vertical="center" wrapText="1"/>
    </xf>
    <xf numFmtId="164" fontId="10" fillId="10" borderId="0" xfId="0" applyNumberFormat="1" applyFont="1" applyFill="1" applyBorder="1" applyAlignment="1">
      <alignment vertical="center" wrapText="1"/>
    </xf>
    <xf numFmtId="0" fontId="11" fillId="10" borderId="0" xfId="0" applyFont="1" applyFill="1" applyBorder="1"/>
    <xf numFmtId="0" fontId="10" fillId="10" borderId="0" xfId="0" applyFont="1" applyFill="1" applyBorder="1"/>
    <xf numFmtId="164" fontId="10" fillId="1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70" zoomScaleNormal="70" workbookViewId="0">
      <selection activeCell="C17" sqref="C17"/>
    </sheetView>
  </sheetViews>
  <sheetFormatPr defaultRowHeight="27"/>
  <cols>
    <col min="1" max="1" width="22.140625" style="3" customWidth="1"/>
    <col min="2" max="2" width="20.85546875" style="3" customWidth="1"/>
    <col min="3" max="3" width="17.5703125" style="3" customWidth="1"/>
    <col min="4" max="4" width="12.42578125" style="3" customWidth="1"/>
    <col min="5" max="5" width="18.7109375" style="3" customWidth="1"/>
    <col min="6" max="6" width="16.5703125" style="3" customWidth="1"/>
    <col min="7" max="7" width="27.5703125" style="3" customWidth="1"/>
    <col min="8" max="8" width="23" style="3" customWidth="1"/>
    <col min="9" max="9" width="14.28515625" style="3" bestFit="1" customWidth="1"/>
    <col min="10" max="12" width="9.140625" style="3"/>
    <col min="13" max="13" width="12.85546875" style="3" customWidth="1"/>
    <col min="14" max="14" width="9.140625" style="3"/>
    <col min="15" max="15" width="6.5703125" style="3" customWidth="1"/>
    <col min="16" max="16" width="3.42578125" style="3" customWidth="1"/>
    <col min="17" max="17" width="12.28515625" style="3" customWidth="1"/>
    <col min="18" max="18" width="10.85546875" style="3" customWidth="1"/>
    <col min="19" max="19" width="10.7109375" style="3" customWidth="1"/>
    <col min="20" max="20" width="11.140625" style="3" customWidth="1"/>
    <col min="21" max="21" width="12" style="3" customWidth="1"/>
    <col min="22" max="16384" width="9.140625" style="3"/>
  </cols>
  <sheetData>
    <row r="1" spans="1:21" ht="34.5" customHeight="1">
      <c r="A1" s="60" t="s">
        <v>1</v>
      </c>
      <c r="B1" s="60"/>
      <c r="C1" s="60"/>
      <c r="D1" s="60"/>
      <c r="E1" s="60"/>
      <c r="F1" s="60"/>
      <c r="G1" s="60"/>
      <c r="H1" s="60"/>
      <c r="J1" s="5"/>
      <c r="K1" s="5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39" customHeight="1">
      <c r="A2" s="11" t="s">
        <v>10</v>
      </c>
      <c r="B2" s="11" t="s">
        <v>24</v>
      </c>
      <c r="C2" s="11" t="s">
        <v>8</v>
      </c>
      <c r="D2" s="12" t="s">
        <v>25</v>
      </c>
      <c r="E2" s="17" t="s">
        <v>0</v>
      </c>
      <c r="G2" s="8" t="s">
        <v>2</v>
      </c>
      <c r="H2" s="4">
        <f>B15</f>
        <v>607986</v>
      </c>
      <c r="J2" s="5"/>
      <c r="K2" s="5"/>
      <c r="L2" s="49"/>
      <c r="M2" s="49"/>
      <c r="N2" s="49"/>
      <c r="O2" s="49"/>
      <c r="P2" s="49"/>
      <c r="Q2" s="5"/>
      <c r="R2" s="42"/>
      <c r="S2" s="42"/>
      <c r="T2" s="42"/>
      <c r="U2" s="42"/>
    </row>
    <row r="3" spans="1:21" ht="34.5" customHeight="1">
      <c r="A3" s="2" t="s">
        <v>12</v>
      </c>
      <c r="B3" s="46">
        <v>6000</v>
      </c>
      <c r="C3" s="6">
        <v>0</v>
      </c>
      <c r="D3" s="6">
        <f>SUM(B3:C3)</f>
        <v>6000</v>
      </c>
      <c r="E3" s="10">
        <f>(D3*12*B20)/12</f>
        <v>780</v>
      </c>
      <c r="G3" s="9" t="s">
        <v>3</v>
      </c>
      <c r="H3" s="4">
        <f>D3+D4+D5+D6+D7+D8+D9+D10+D11+D12+D13+D14</f>
        <v>72000</v>
      </c>
      <c r="J3" s="5"/>
      <c r="K3" s="5"/>
      <c r="L3" s="49"/>
      <c r="M3" s="49"/>
      <c r="N3" s="5"/>
      <c r="O3" s="5"/>
      <c r="P3" s="5"/>
      <c r="Q3" s="5"/>
      <c r="R3" s="42"/>
      <c r="S3" s="42"/>
      <c r="T3" s="42"/>
      <c r="U3" s="42"/>
    </row>
    <row r="4" spans="1:21" ht="31.5" customHeight="1">
      <c r="A4" s="2" t="s">
        <v>13</v>
      </c>
      <c r="B4" s="46">
        <v>6000</v>
      </c>
      <c r="C4" s="6">
        <v>0</v>
      </c>
      <c r="D4" s="6">
        <f t="shared" ref="D4:D14" si="0">SUM(B4:C4)</f>
        <v>6000</v>
      </c>
      <c r="E4" s="10">
        <f>(D4*11*B20)/12</f>
        <v>715</v>
      </c>
      <c r="G4" s="9" t="s">
        <v>4</v>
      </c>
      <c r="H4" s="14">
        <f>((E3+E4+E5+E6+E7+E8+E9+E10+E11+E12+E13+E14+E15)-(((B16*B20)/12)*B17)+((B18*B20)/12)*B19)</f>
        <v>84108.180000000008</v>
      </c>
      <c r="J4" s="5"/>
      <c r="K4" s="5"/>
      <c r="L4" s="5"/>
      <c r="M4" s="22"/>
      <c r="N4" s="5"/>
      <c r="O4" s="5"/>
      <c r="P4" s="5"/>
      <c r="Q4" s="5"/>
      <c r="R4" s="5"/>
      <c r="S4" s="5"/>
      <c r="T4" s="5"/>
      <c r="U4" s="5"/>
    </row>
    <row r="5" spans="1:21" ht="34.5" customHeight="1">
      <c r="A5" s="2" t="s">
        <v>14</v>
      </c>
      <c r="B5" s="46">
        <v>6000</v>
      </c>
      <c r="C5" s="6">
        <v>0</v>
      </c>
      <c r="D5" s="6">
        <f t="shared" si="0"/>
        <v>6000</v>
      </c>
      <c r="E5" s="10">
        <f>(D5*10*B20)/12</f>
        <v>650</v>
      </c>
      <c r="G5" s="9" t="s">
        <v>5</v>
      </c>
      <c r="H5" s="15">
        <f>SUM(H2:H4)</f>
        <v>764094.18</v>
      </c>
      <c r="J5" s="5"/>
      <c r="K5" s="5"/>
      <c r="L5" s="42"/>
      <c r="M5" s="42"/>
      <c r="N5" s="42"/>
      <c r="O5" s="42"/>
      <c r="P5" s="42"/>
      <c r="Q5" s="33"/>
      <c r="R5" s="33"/>
      <c r="S5" s="33"/>
      <c r="T5" s="50"/>
      <c r="U5" s="28"/>
    </row>
    <row r="6" spans="1:21" ht="33.75" customHeight="1">
      <c r="A6" s="2" t="s">
        <v>15</v>
      </c>
      <c r="B6" s="46">
        <v>6000</v>
      </c>
      <c r="C6" s="6">
        <v>0</v>
      </c>
      <c r="D6" s="6">
        <f t="shared" si="0"/>
        <v>6000</v>
      </c>
      <c r="E6" s="10">
        <f>(D6*9*B20)/12</f>
        <v>585</v>
      </c>
      <c r="G6" s="35" t="s">
        <v>6</v>
      </c>
      <c r="H6" s="36">
        <f>B16+B18</f>
        <v>0</v>
      </c>
      <c r="J6" s="5"/>
      <c r="K6" s="5"/>
      <c r="L6" s="42"/>
      <c r="M6" s="42"/>
      <c r="N6" s="42"/>
      <c r="O6" s="42"/>
      <c r="P6" s="42"/>
      <c r="Q6" s="33"/>
      <c r="R6" s="33"/>
      <c r="S6" s="33"/>
      <c r="T6" s="33"/>
      <c r="U6" s="33"/>
    </row>
    <row r="7" spans="1:21" ht="30.75" customHeight="1">
      <c r="A7" s="2" t="s">
        <v>16</v>
      </c>
      <c r="B7" s="46">
        <v>6000</v>
      </c>
      <c r="C7" s="6">
        <v>0</v>
      </c>
      <c r="D7" s="6">
        <f t="shared" si="0"/>
        <v>6000</v>
      </c>
      <c r="E7" s="10">
        <f>(D7*8*B20)/12</f>
        <v>520</v>
      </c>
      <c r="G7" s="37" t="s">
        <v>7</v>
      </c>
      <c r="H7" s="16">
        <f>H5-H6</f>
        <v>764094.18</v>
      </c>
      <c r="J7" s="5"/>
      <c r="K7" s="5"/>
      <c r="L7" s="49"/>
      <c r="M7" s="49"/>
      <c r="N7" s="42"/>
      <c r="O7" s="42"/>
      <c r="P7" s="42"/>
      <c r="Q7" s="43"/>
      <c r="R7" s="43"/>
      <c r="S7" s="44"/>
      <c r="T7" s="44"/>
      <c r="U7" s="45"/>
    </row>
    <row r="8" spans="1:21" ht="28.5" customHeight="1">
      <c r="A8" s="2" t="s">
        <v>17</v>
      </c>
      <c r="B8" s="46">
        <v>6000</v>
      </c>
      <c r="C8" s="6">
        <v>0</v>
      </c>
      <c r="D8" s="6">
        <f t="shared" si="0"/>
        <v>6000</v>
      </c>
      <c r="E8" s="10">
        <f>(D8*7*B20)/12</f>
        <v>455</v>
      </c>
      <c r="J8" s="5"/>
      <c r="K8" s="5"/>
      <c r="L8" s="49"/>
      <c r="M8" s="49"/>
      <c r="N8" s="42"/>
      <c r="O8" s="42"/>
      <c r="P8" s="42"/>
      <c r="Q8" s="43"/>
      <c r="R8" s="43"/>
      <c r="S8" s="44"/>
      <c r="T8" s="44"/>
      <c r="U8" s="45"/>
    </row>
    <row r="9" spans="1:21" ht="30.75" customHeight="1">
      <c r="A9" s="2" t="s">
        <v>18</v>
      </c>
      <c r="B9" s="46">
        <v>6000</v>
      </c>
      <c r="C9" s="6">
        <v>0</v>
      </c>
      <c r="D9" s="6">
        <f t="shared" si="0"/>
        <v>6000</v>
      </c>
      <c r="E9" s="10">
        <f>(D9*6*B20)/12</f>
        <v>390</v>
      </c>
      <c r="F9" s="42"/>
      <c r="G9" s="42"/>
      <c r="H9" s="42"/>
      <c r="I9" s="42"/>
      <c r="J9" s="33"/>
      <c r="K9" s="33"/>
      <c r="L9" s="38"/>
      <c r="M9" s="38"/>
      <c r="N9" s="42"/>
      <c r="O9" s="42"/>
      <c r="P9" s="42"/>
      <c r="Q9" s="43"/>
      <c r="R9" s="43"/>
      <c r="S9" s="44"/>
      <c r="T9" s="44"/>
      <c r="U9" s="45"/>
    </row>
    <row r="10" spans="1:21" ht="27.75" customHeight="1">
      <c r="A10" s="2" t="s">
        <v>19</v>
      </c>
      <c r="B10" s="46">
        <v>6000</v>
      </c>
      <c r="C10" s="6">
        <v>0</v>
      </c>
      <c r="D10" s="6">
        <f t="shared" si="0"/>
        <v>6000</v>
      </c>
      <c r="E10" s="10">
        <f>(D10*5*B20)/12</f>
        <v>325</v>
      </c>
      <c r="F10" s="42"/>
      <c r="G10" s="42"/>
      <c r="H10" s="42"/>
      <c r="I10" s="42"/>
      <c r="J10" s="33"/>
      <c r="K10" s="33"/>
      <c r="L10" s="23"/>
      <c r="M10" s="23"/>
      <c r="N10" s="23"/>
      <c r="O10" s="23"/>
      <c r="P10" s="23"/>
      <c r="Q10" s="23"/>
      <c r="R10" s="24"/>
      <c r="S10" s="39"/>
      <c r="T10" s="5"/>
      <c r="U10" s="5"/>
    </row>
    <row r="11" spans="1:21" ht="26.25" customHeight="1">
      <c r="A11" s="2" t="s">
        <v>20</v>
      </c>
      <c r="B11" s="46">
        <v>6000</v>
      </c>
      <c r="C11" s="6">
        <v>0</v>
      </c>
      <c r="D11" s="6">
        <f t="shared" si="0"/>
        <v>6000</v>
      </c>
      <c r="E11" s="10">
        <f>(D11*4*B20)/12</f>
        <v>260</v>
      </c>
      <c r="F11" s="49"/>
      <c r="G11" s="42"/>
      <c r="H11" s="42"/>
      <c r="I11" s="42"/>
      <c r="J11" s="43"/>
      <c r="K11" s="43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8.5" customHeight="1">
      <c r="A12" s="2" t="s">
        <v>21</v>
      </c>
      <c r="B12" s="46">
        <v>6000</v>
      </c>
      <c r="C12" s="6">
        <v>0</v>
      </c>
      <c r="D12" s="6">
        <f t="shared" si="0"/>
        <v>6000</v>
      </c>
      <c r="E12" s="10">
        <f>(D12*3*B20)/12</f>
        <v>195</v>
      </c>
      <c r="F12" s="49"/>
      <c r="G12" s="55" t="s">
        <v>30</v>
      </c>
      <c r="H12" s="55">
        <f>B15*13%</f>
        <v>79038.180000000008</v>
      </c>
      <c r="I12" s="42"/>
      <c r="J12" s="43"/>
      <c r="K12" s="43"/>
      <c r="L12" s="28"/>
      <c r="M12" s="51"/>
      <c r="N12" s="51"/>
      <c r="O12" s="51"/>
      <c r="P12" s="51"/>
      <c r="Q12" s="5"/>
      <c r="R12" s="5"/>
      <c r="S12" s="5"/>
      <c r="T12" s="5"/>
      <c r="U12" s="5"/>
    </row>
    <row r="13" spans="1:21" ht="28.5" customHeight="1">
      <c r="A13" s="2" t="s">
        <v>22</v>
      </c>
      <c r="B13" s="46">
        <v>6000</v>
      </c>
      <c r="C13" s="6">
        <v>0</v>
      </c>
      <c r="D13" s="6">
        <f t="shared" si="0"/>
        <v>6000</v>
      </c>
      <c r="E13" s="10">
        <f>(D13*2*B20)/12</f>
        <v>130</v>
      </c>
      <c r="F13" s="38"/>
      <c r="G13" s="55" t="s">
        <v>4</v>
      </c>
      <c r="H13" s="56">
        <f>E3+E4+E5+E6+E7+E8+E9+E10+E11+E12+E13+E14</f>
        <v>5070</v>
      </c>
      <c r="I13" s="42"/>
      <c r="J13" s="43"/>
      <c r="K13" s="43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28.5" customHeight="1">
      <c r="A14" s="2" t="s">
        <v>23</v>
      </c>
      <c r="B14" s="46">
        <v>6000</v>
      </c>
      <c r="C14" s="6">
        <v>0</v>
      </c>
      <c r="D14" s="6">
        <f t="shared" si="0"/>
        <v>6000</v>
      </c>
      <c r="E14" s="10">
        <f>(D14*1*B20)/12</f>
        <v>65</v>
      </c>
      <c r="F14" s="23"/>
      <c r="G14" s="53" t="s">
        <v>31</v>
      </c>
      <c r="H14" s="54">
        <f>H12+H13</f>
        <v>84108.180000000008</v>
      </c>
      <c r="I14" s="23"/>
      <c r="J14" s="23"/>
      <c r="K14" s="24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21.75" customHeight="1">
      <c r="A15" s="1" t="s">
        <v>9</v>
      </c>
      <c r="B15" s="48">
        <v>607986</v>
      </c>
      <c r="D15" s="7"/>
      <c r="E15" s="21">
        <f>B15*B20</f>
        <v>79038.180000000008</v>
      </c>
      <c r="F15" s="5"/>
      <c r="G15" s="57" t="s">
        <v>33</v>
      </c>
      <c r="H15" s="57">
        <f>13/12*B17*B16%+13/12*B19*B18%</f>
        <v>0</v>
      </c>
      <c r="I15" s="5"/>
      <c r="J15" s="5"/>
      <c r="K15" s="5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28.5" customHeight="1">
      <c r="A16" s="25" t="s">
        <v>29</v>
      </c>
      <c r="B16" s="47">
        <v>0</v>
      </c>
      <c r="C16" s="18"/>
      <c r="D16" s="6"/>
      <c r="E16" s="20"/>
      <c r="F16" s="51"/>
      <c r="G16" s="58" t="s">
        <v>32</v>
      </c>
      <c r="H16" s="59">
        <f>H14-H15</f>
        <v>84108.180000000008</v>
      </c>
      <c r="I16" s="51"/>
      <c r="J16" s="5"/>
      <c r="K16" s="5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2" ht="28.5" customHeight="1">
      <c r="A17" s="26" t="s">
        <v>26</v>
      </c>
      <c r="B17" s="13">
        <v>0</v>
      </c>
      <c r="C17" s="18" t="s">
        <v>34</v>
      </c>
      <c r="D17" s="6"/>
      <c r="E17" s="1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2" ht="28.5" customHeight="1">
      <c r="A18" s="25" t="s">
        <v>28</v>
      </c>
      <c r="B18" s="13">
        <v>0</v>
      </c>
      <c r="C18" s="18"/>
      <c r="D18" s="6"/>
      <c r="E18" s="10"/>
      <c r="F18" s="41"/>
      <c r="G18" s="41"/>
      <c r="H18" s="41"/>
      <c r="I18" s="41"/>
      <c r="J18" s="41"/>
      <c r="K18" s="41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2" ht="28.5" customHeight="1">
      <c r="A19" s="26" t="s">
        <v>27</v>
      </c>
      <c r="B19" s="13">
        <v>0</v>
      </c>
      <c r="C19" s="18"/>
      <c r="D19" s="6"/>
      <c r="E19" s="10"/>
      <c r="F19" s="41"/>
      <c r="G19" s="41"/>
      <c r="H19" s="41"/>
      <c r="I19" s="41"/>
      <c r="J19" s="41"/>
      <c r="K19" s="41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2" ht="28.5" customHeight="1">
      <c r="A20" s="2" t="s">
        <v>11</v>
      </c>
      <c r="B20" s="34">
        <v>0.13</v>
      </c>
      <c r="C20" s="6"/>
      <c r="D20" s="6"/>
      <c r="E20" s="6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2" ht="24.75" customHeight="1">
      <c r="F21" s="41"/>
      <c r="G21" s="41"/>
      <c r="H21" s="41"/>
      <c r="I21" s="41"/>
      <c r="J21" s="41"/>
      <c r="K21" s="41"/>
      <c r="L21" s="5"/>
      <c r="M21" s="51"/>
      <c r="N21" s="51"/>
      <c r="O21" s="51"/>
      <c r="P21" s="51"/>
      <c r="Q21" s="5"/>
      <c r="R21" s="5"/>
      <c r="S21" s="41"/>
      <c r="T21" s="41"/>
      <c r="U21" s="41"/>
    </row>
    <row r="22" spans="1:22" ht="45.75" customHeight="1">
      <c r="F22" s="40"/>
      <c r="G22" s="40"/>
      <c r="H22" s="40"/>
      <c r="I22" s="40"/>
      <c r="J22" s="40"/>
      <c r="K22" s="40"/>
      <c r="L22" s="28"/>
      <c r="M22" s="51"/>
      <c r="N22" s="51"/>
      <c r="O22" s="51"/>
      <c r="P22" s="51"/>
      <c r="Q22" s="5"/>
      <c r="R22" s="5"/>
      <c r="S22" s="41"/>
      <c r="T22" s="41"/>
      <c r="U22" s="41"/>
    </row>
    <row r="23" spans="1:22" ht="48.75" customHeight="1">
      <c r="A23" s="5"/>
      <c r="B23" s="5"/>
      <c r="C23" s="5"/>
      <c r="D23" s="5"/>
      <c r="E23" s="5"/>
      <c r="F23" s="40"/>
      <c r="G23" s="40"/>
      <c r="H23" s="40"/>
      <c r="I23" s="40"/>
      <c r="J23" s="40"/>
      <c r="K23" s="40"/>
      <c r="L23" s="28"/>
      <c r="M23" s="51"/>
      <c r="N23" s="51"/>
      <c r="O23" s="51"/>
      <c r="P23" s="51"/>
      <c r="Q23" s="5"/>
      <c r="R23" s="5"/>
      <c r="S23" s="41"/>
      <c r="T23" s="41"/>
      <c r="U23" s="41"/>
    </row>
    <row r="24" spans="1:22" ht="47.25" customHeight="1">
      <c r="A24" s="27"/>
      <c r="B24" s="5"/>
      <c r="C24" s="5"/>
      <c r="D24" s="5"/>
      <c r="E24" s="5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5"/>
      <c r="S24" s="5"/>
      <c r="T24" s="5"/>
      <c r="U24" s="5"/>
    </row>
    <row r="25" spans="1:22" ht="46.5" customHeight="1">
      <c r="A25" s="49"/>
      <c r="B25" s="49"/>
      <c r="C25" s="5"/>
      <c r="D25" s="5"/>
      <c r="E25" s="5"/>
      <c r="F25" s="51"/>
      <c r="G25" s="51"/>
      <c r="H25" s="51"/>
      <c r="I25" s="51"/>
      <c r="J25" s="5"/>
      <c r="K25" s="5"/>
    </row>
    <row r="26" spans="1:22" ht="46.5" customHeight="1">
      <c r="A26" s="49"/>
      <c r="B26" s="49"/>
      <c r="C26" s="5"/>
      <c r="D26" s="5"/>
      <c r="E26" s="5"/>
      <c r="F26" s="51"/>
      <c r="G26" s="51"/>
      <c r="H26" s="51"/>
      <c r="I26" s="51"/>
      <c r="J26" s="5"/>
      <c r="K26" s="5"/>
      <c r="L26" s="28"/>
      <c r="M26" s="51"/>
      <c r="N26" s="51"/>
      <c r="O26" s="51"/>
      <c r="P26" s="51"/>
      <c r="Q26" s="5"/>
      <c r="R26" s="5"/>
      <c r="S26" s="5"/>
      <c r="T26" s="5"/>
      <c r="U26" s="5"/>
      <c r="V26" s="5"/>
    </row>
    <row r="27" spans="1:22" ht="46.5" customHeight="1">
      <c r="A27" s="49"/>
      <c r="B27" s="22"/>
      <c r="C27" s="5"/>
      <c r="D27" s="5"/>
      <c r="E27" s="5"/>
      <c r="F27" s="51"/>
      <c r="G27" s="51"/>
      <c r="H27" s="51"/>
      <c r="I27" s="51"/>
      <c r="J27" s="5"/>
      <c r="K27" s="5"/>
      <c r="L27" s="28"/>
      <c r="M27" s="51"/>
      <c r="N27" s="51"/>
      <c r="O27" s="51"/>
      <c r="P27" s="51"/>
      <c r="Q27" s="5"/>
      <c r="R27" s="5"/>
      <c r="S27" s="5"/>
      <c r="T27" s="5"/>
      <c r="U27" s="5"/>
      <c r="V27" s="5"/>
    </row>
    <row r="28" spans="1:22" ht="46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1"/>
      <c r="M28" s="51"/>
      <c r="N28" s="51"/>
      <c r="O28" s="51"/>
      <c r="P28" s="51"/>
      <c r="Q28" s="5"/>
      <c r="R28" s="5"/>
      <c r="S28" s="5"/>
      <c r="T28" s="5"/>
      <c r="U28" s="5"/>
      <c r="V28" s="5"/>
    </row>
    <row r="29" spans="1:22" ht="48" customHeight="1">
      <c r="A29" s="61"/>
      <c r="B29" s="61"/>
      <c r="C29" s="61"/>
      <c r="D29" s="61"/>
      <c r="E29" s="61"/>
      <c r="F29" s="61"/>
      <c r="G29" s="61"/>
      <c r="H29" s="5"/>
      <c r="I29" s="5"/>
      <c r="J29" s="5"/>
      <c r="K29" s="5"/>
      <c r="L29" s="5"/>
      <c r="M29" s="51"/>
      <c r="N29" s="51"/>
      <c r="O29" s="51"/>
      <c r="P29" s="51"/>
      <c r="Q29" s="5"/>
      <c r="R29" s="5"/>
      <c r="S29" s="5"/>
      <c r="T29" s="5"/>
      <c r="U29" s="5"/>
      <c r="V29" s="5"/>
    </row>
    <row r="30" spans="1:22" ht="48" customHeight="1">
      <c r="A30" s="61"/>
      <c r="B30" s="61"/>
      <c r="C30" s="61"/>
      <c r="D30" s="61"/>
      <c r="E30" s="61"/>
      <c r="F30" s="61"/>
      <c r="G30" s="61"/>
      <c r="H30" s="5"/>
      <c r="I30" s="5"/>
      <c r="J30" s="5"/>
      <c r="K30" s="5"/>
      <c r="L30" s="5"/>
      <c r="M30" s="51"/>
      <c r="N30" s="51"/>
      <c r="O30" s="51"/>
      <c r="P30" s="51"/>
      <c r="Q30" s="5"/>
      <c r="R30" s="5"/>
      <c r="S30" s="5"/>
      <c r="T30" s="5"/>
      <c r="U30" s="5"/>
      <c r="V30" s="5"/>
    </row>
    <row r="31" spans="1:22">
      <c r="A31" s="61"/>
      <c r="B31" s="61"/>
      <c r="C31" s="62"/>
      <c r="D31" s="62"/>
      <c r="E31" s="62"/>
      <c r="F31" s="62"/>
      <c r="G31" s="62"/>
      <c r="H31" s="5"/>
      <c r="I31" s="5"/>
      <c r="J31" s="5"/>
      <c r="K31" s="5"/>
      <c r="L31" s="5"/>
      <c r="M31" s="51"/>
      <c r="N31" s="51"/>
      <c r="O31" s="51"/>
      <c r="P31" s="51"/>
      <c r="Q31" s="5"/>
      <c r="R31" s="5"/>
      <c r="S31" s="5"/>
      <c r="T31" s="5"/>
      <c r="U31" s="5"/>
      <c r="V31" s="5"/>
    </row>
    <row r="32" spans="1:22">
      <c r="A32" s="61"/>
      <c r="B32" s="61"/>
      <c r="C32" s="62"/>
      <c r="D32" s="62"/>
      <c r="E32" s="62"/>
      <c r="F32" s="62"/>
      <c r="G32" s="62"/>
      <c r="H32" s="5"/>
      <c r="I32" s="5"/>
      <c r="J32" s="5"/>
      <c r="K32" s="5"/>
      <c r="L32" s="28"/>
      <c r="M32" s="51"/>
      <c r="N32" s="51"/>
      <c r="O32" s="51"/>
      <c r="P32" s="51"/>
      <c r="Q32" s="5"/>
      <c r="R32" s="5"/>
      <c r="S32" s="5"/>
      <c r="T32" s="5"/>
      <c r="U32" s="5"/>
      <c r="V32" s="5"/>
    </row>
    <row r="33" spans="1:22">
      <c r="A33" s="49"/>
      <c r="B33" s="49"/>
      <c r="C33" s="62"/>
      <c r="D33" s="62"/>
      <c r="E33" s="62"/>
      <c r="F33" s="62"/>
      <c r="G33" s="62"/>
      <c r="H33" s="5"/>
      <c r="I33" s="5"/>
      <c r="J33" s="5"/>
      <c r="K33" s="5"/>
      <c r="L33" s="28"/>
      <c r="M33" s="51"/>
      <c r="N33" s="51"/>
      <c r="O33" s="51"/>
      <c r="P33" s="51"/>
      <c r="Q33" s="5"/>
      <c r="R33" s="5"/>
      <c r="S33" s="5"/>
      <c r="T33" s="5"/>
      <c r="U33" s="5"/>
      <c r="V33" s="5"/>
    </row>
    <row r="34" spans="1:22">
      <c r="A34" s="63"/>
      <c r="B34" s="63"/>
      <c r="C34" s="63"/>
      <c r="D34" s="63"/>
      <c r="E34" s="63"/>
      <c r="F34" s="63"/>
      <c r="G34" s="49"/>
      <c r="H34" s="5"/>
      <c r="I34" s="5"/>
      <c r="J34" s="5"/>
      <c r="K34" s="5"/>
      <c r="L34" s="28"/>
      <c r="M34" s="51"/>
      <c r="N34" s="51"/>
      <c r="O34" s="51"/>
      <c r="P34" s="51"/>
      <c r="Q34" s="5"/>
      <c r="R34" s="5"/>
      <c r="S34" s="5"/>
      <c r="T34" s="5"/>
      <c r="U34" s="5"/>
      <c r="V34" s="5"/>
    </row>
    <row r="35" spans="1:2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1"/>
      <c r="N35" s="51"/>
      <c r="O35" s="51"/>
      <c r="P35" s="51"/>
      <c r="Q35" s="5"/>
      <c r="R35" s="5"/>
      <c r="S35" s="5"/>
      <c r="T35" s="5"/>
      <c r="U35" s="5"/>
      <c r="V35" s="5"/>
    </row>
    <row r="36" spans="1:22">
      <c r="A36" s="28"/>
      <c r="B36" s="51"/>
      <c r="C36" s="51"/>
      <c r="D36" s="51"/>
      <c r="E36" s="51"/>
      <c r="F36" s="5"/>
      <c r="G36" s="5"/>
      <c r="H36" s="5"/>
      <c r="I36" s="5"/>
      <c r="J36" s="5"/>
      <c r="K36" s="5"/>
      <c r="L36" s="31"/>
      <c r="M36" s="51"/>
      <c r="N36" s="51"/>
      <c r="O36" s="51"/>
      <c r="P36" s="51"/>
      <c r="Q36" s="5"/>
      <c r="R36" s="5"/>
      <c r="S36" s="5"/>
      <c r="T36" s="5"/>
      <c r="U36" s="5"/>
      <c r="V36" s="5"/>
    </row>
    <row r="37" spans="1:22">
      <c r="A37" s="29"/>
      <c r="B37" s="51"/>
      <c r="C37" s="51"/>
      <c r="D37" s="51"/>
      <c r="E37" s="51"/>
      <c r="F37" s="5"/>
      <c r="G37" s="5"/>
      <c r="H37" s="5"/>
      <c r="I37" s="5"/>
      <c r="J37" s="5"/>
      <c r="K37" s="5"/>
      <c r="L37" s="27"/>
      <c r="M37" s="51"/>
      <c r="N37" s="51"/>
      <c r="O37" s="51"/>
      <c r="P37" s="51"/>
      <c r="Q37" s="5"/>
      <c r="R37" s="5"/>
      <c r="S37" s="5"/>
      <c r="T37" s="5"/>
      <c r="U37" s="5"/>
      <c r="V37" s="5"/>
    </row>
    <row r="38" spans="1:22">
      <c r="A38" s="29"/>
      <c r="B38" s="51"/>
      <c r="C38" s="51"/>
      <c r="D38" s="51"/>
      <c r="E38" s="51"/>
      <c r="F38" s="5"/>
      <c r="G38" s="5"/>
      <c r="H38" s="5"/>
      <c r="I38" s="5"/>
      <c r="J38" s="5"/>
      <c r="K38" s="5"/>
      <c r="L38" s="32"/>
      <c r="M38" s="51"/>
      <c r="N38" s="51"/>
      <c r="O38" s="51"/>
      <c r="P38" s="51"/>
      <c r="Q38" s="5"/>
      <c r="R38" s="5"/>
      <c r="S38" s="5"/>
      <c r="T38" s="5"/>
      <c r="U38" s="5"/>
      <c r="V38" s="5"/>
    </row>
    <row r="39" spans="1:22">
      <c r="A39" s="29"/>
      <c r="B39" s="51"/>
      <c r="C39" s="51"/>
      <c r="D39" s="51"/>
      <c r="E39" s="51"/>
      <c r="F39" s="5"/>
      <c r="G39" s="5"/>
      <c r="H39" s="5"/>
      <c r="I39" s="5"/>
      <c r="J39" s="5"/>
      <c r="K39" s="5"/>
      <c r="L39" s="32"/>
      <c r="M39" s="51"/>
      <c r="N39" s="51"/>
      <c r="O39" s="51"/>
      <c r="P39" s="51"/>
      <c r="Q39" s="5"/>
      <c r="R39" s="5"/>
      <c r="S39" s="5"/>
      <c r="T39" s="5"/>
      <c r="U39" s="5"/>
      <c r="V39" s="5"/>
    </row>
    <row r="40" spans="1:22">
      <c r="A40" s="29"/>
      <c r="B40" s="51"/>
      <c r="C40" s="51"/>
      <c r="D40" s="51"/>
      <c r="E40" s="51"/>
      <c r="F40" s="5"/>
      <c r="G40" s="5"/>
      <c r="H40" s="5"/>
      <c r="I40" s="5"/>
      <c r="J40" s="5"/>
      <c r="K40" s="5"/>
      <c r="L40" s="50"/>
      <c r="M40" s="50"/>
      <c r="N40" s="50"/>
      <c r="O40" s="51"/>
      <c r="P40" s="51"/>
      <c r="Q40" s="5"/>
      <c r="R40" s="5"/>
      <c r="S40" s="5"/>
      <c r="T40" s="5"/>
      <c r="U40" s="5"/>
      <c r="V40" s="5"/>
    </row>
    <row r="41" spans="1:22">
      <c r="A41" s="29"/>
      <c r="B41" s="51"/>
      <c r="C41" s="51"/>
      <c r="D41" s="51"/>
      <c r="E41" s="51"/>
      <c r="F41" s="5"/>
      <c r="G41" s="5"/>
      <c r="H41" s="5"/>
      <c r="I41" s="5"/>
      <c r="J41" s="5"/>
      <c r="K41" s="5"/>
      <c r="L41" s="49"/>
      <c r="M41" s="62"/>
      <c r="N41" s="49"/>
      <c r="O41" s="51"/>
      <c r="P41" s="51"/>
      <c r="Q41" s="5"/>
      <c r="R41" s="5"/>
      <c r="S41" s="5"/>
      <c r="T41" s="5"/>
      <c r="U41" s="5"/>
      <c r="V41" s="5"/>
    </row>
    <row r="42" spans="1:22">
      <c r="A42" s="29"/>
      <c r="B42" s="51"/>
      <c r="C42" s="51"/>
      <c r="D42" s="51"/>
      <c r="E42" s="51"/>
      <c r="F42" s="5"/>
      <c r="G42" s="5"/>
      <c r="H42" s="5"/>
      <c r="I42" s="5"/>
      <c r="J42" s="5"/>
      <c r="K42" s="5"/>
      <c r="L42" s="49"/>
      <c r="M42" s="62"/>
      <c r="N42" s="49"/>
      <c r="O42" s="51"/>
      <c r="P42" s="51"/>
      <c r="Q42" s="5"/>
      <c r="R42" s="5"/>
      <c r="S42" s="5"/>
      <c r="T42" s="5"/>
      <c r="U42" s="5"/>
      <c r="V42" s="5"/>
    </row>
    <row r="43" spans="1:22">
      <c r="A43" s="29"/>
      <c r="B43" s="51"/>
      <c r="C43" s="51"/>
      <c r="D43" s="51"/>
      <c r="E43" s="51"/>
      <c r="F43" s="5"/>
      <c r="G43" s="5"/>
      <c r="H43" s="5"/>
      <c r="I43" s="5"/>
      <c r="J43" s="5"/>
      <c r="K43" s="5"/>
      <c r="L43" s="49"/>
      <c r="M43" s="62"/>
      <c r="N43" s="49"/>
      <c r="O43" s="51"/>
      <c r="P43" s="51"/>
      <c r="Q43" s="5"/>
      <c r="R43" s="5"/>
      <c r="S43" s="5"/>
      <c r="T43" s="5"/>
      <c r="U43" s="5"/>
      <c r="V43" s="5"/>
    </row>
    <row r="44" spans="1:22">
      <c r="A44" s="28"/>
      <c r="B44" s="51"/>
      <c r="C44" s="51"/>
      <c r="D44" s="51"/>
      <c r="E44" s="51"/>
      <c r="F44" s="5"/>
      <c r="G44" s="5"/>
      <c r="H44" s="5"/>
      <c r="I44" s="5"/>
      <c r="J44" s="5"/>
      <c r="K44" s="5"/>
      <c r="L44" s="49"/>
      <c r="M44" s="62"/>
      <c r="N44" s="49"/>
      <c r="O44" s="51"/>
      <c r="P44" s="51"/>
      <c r="Q44" s="5"/>
      <c r="R44" s="5"/>
      <c r="S44" s="5"/>
      <c r="T44" s="5"/>
      <c r="U44" s="5"/>
      <c r="V44" s="5"/>
    </row>
    <row r="45" spans="1:22">
      <c r="A45" s="28"/>
      <c r="B45" s="51"/>
      <c r="C45" s="51"/>
      <c r="D45" s="51"/>
      <c r="E45" s="51"/>
      <c r="F45" s="5"/>
      <c r="G45" s="5"/>
      <c r="H45" s="5"/>
      <c r="I45" s="5"/>
      <c r="J45" s="5"/>
      <c r="K45" s="5"/>
      <c r="L45" s="49"/>
      <c r="M45" s="62"/>
      <c r="N45" s="49"/>
      <c r="O45" s="51"/>
      <c r="P45" s="51"/>
      <c r="Q45" s="5"/>
      <c r="R45" s="5"/>
      <c r="S45" s="5"/>
      <c r="T45" s="5"/>
      <c r="U45" s="5"/>
      <c r="V45" s="5"/>
    </row>
    <row r="46" spans="1:22">
      <c r="A46" s="28"/>
      <c r="B46" s="51"/>
      <c r="C46" s="51"/>
      <c r="D46" s="51"/>
      <c r="E46" s="51"/>
      <c r="F46" s="5"/>
      <c r="G46" s="5"/>
      <c r="H46" s="5"/>
      <c r="I46" s="5"/>
      <c r="J46" s="5"/>
      <c r="K46" s="5"/>
      <c r="L46" s="49"/>
      <c r="M46" s="62"/>
      <c r="N46" s="49"/>
      <c r="O46" s="51"/>
      <c r="P46" s="51"/>
      <c r="Q46" s="5"/>
      <c r="R46" s="5"/>
      <c r="S46" s="5"/>
      <c r="T46" s="5"/>
      <c r="U46" s="5"/>
      <c r="V46" s="5"/>
    </row>
    <row r="47" spans="1:22">
      <c r="A47" s="28"/>
      <c r="B47" s="51"/>
      <c r="C47" s="51"/>
      <c r="D47" s="51"/>
      <c r="E47" s="51"/>
      <c r="F47" s="5"/>
      <c r="G47" s="5"/>
      <c r="H47" s="5"/>
      <c r="I47" s="5"/>
      <c r="J47" s="5"/>
      <c r="K47" s="5"/>
      <c r="L47" s="32"/>
      <c r="M47" s="51"/>
      <c r="N47" s="51"/>
      <c r="O47" s="51"/>
      <c r="P47" s="51"/>
      <c r="Q47" s="5"/>
      <c r="R47" s="5"/>
      <c r="S47" s="5"/>
      <c r="T47" s="5"/>
      <c r="U47" s="5"/>
      <c r="V47" s="5"/>
    </row>
    <row r="48" spans="1:22">
      <c r="A48" s="28"/>
      <c r="B48" s="51"/>
      <c r="C48" s="51"/>
      <c r="D48" s="51"/>
      <c r="E48" s="51"/>
      <c r="F48" s="5"/>
      <c r="G48" s="5"/>
      <c r="H48" s="5"/>
      <c r="I48" s="5"/>
      <c r="J48" s="5"/>
      <c r="K48" s="5"/>
      <c r="L48" s="32"/>
      <c r="M48" s="51"/>
      <c r="N48" s="51"/>
      <c r="O48" s="51"/>
      <c r="P48" s="32"/>
      <c r="Q48" s="5"/>
      <c r="R48" s="5"/>
      <c r="S48" s="5"/>
      <c r="T48" s="5"/>
      <c r="U48" s="5"/>
      <c r="V48" s="5"/>
    </row>
    <row r="49" spans="1:22">
      <c r="A49" s="51"/>
      <c r="B49" s="51"/>
      <c r="C49" s="51"/>
      <c r="D49" s="51"/>
      <c r="E49" s="5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>
      <c r="A50" s="30"/>
      <c r="B50" s="51"/>
      <c r="C50" s="51"/>
      <c r="D50" s="51"/>
      <c r="E50" s="5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>
      <c r="A51" s="30"/>
      <c r="B51" s="51"/>
      <c r="C51" s="51"/>
      <c r="D51" s="51"/>
      <c r="E51" s="5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>
      <c r="A52" s="30"/>
      <c r="B52" s="51"/>
      <c r="C52" s="51"/>
      <c r="D52" s="51"/>
      <c r="E52" s="5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>
      <c r="A53" s="28"/>
      <c r="B53" s="51"/>
      <c r="C53" s="51"/>
      <c r="D53" s="51"/>
      <c r="E53" s="5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>
      <c r="A54" s="28"/>
      <c r="B54" s="51"/>
      <c r="C54" s="51"/>
      <c r="D54" s="51"/>
      <c r="E54" s="5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>
      <c r="A55" s="28"/>
      <c r="B55" s="51"/>
      <c r="C55" s="51"/>
      <c r="D55" s="51"/>
      <c r="E55" s="5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>
      <c r="A56" s="31"/>
      <c r="B56" s="51"/>
      <c r="C56" s="51"/>
      <c r="D56" s="51"/>
      <c r="E56" s="5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>
      <c r="A57" s="31"/>
      <c r="B57" s="51"/>
      <c r="C57" s="51"/>
      <c r="D57" s="51"/>
      <c r="E57" s="5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>
      <c r="A58" s="27"/>
      <c r="B58" s="51"/>
      <c r="C58" s="51"/>
      <c r="D58" s="51"/>
      <c r="E58" s="51"/>
      <c r="F58" s="5"/>
      <c r="G58" s="5"/>
      <c r="H58" s="5"/>
      <c r="I58" s="5"/>
      <c r="J58" s="5"/>
    </row>
    <row r="59" spans="1:22">
      <c r="A59" s="32"/>
      <c r="B59" s="51"/>
      <c r="C59" s="51"/>
      <c r="D59" s="51"/>
      <c r="E59" s="51"/>
      <c r="F59" s="5"/>
      <c r="G59" s="5"/>
      <c r="H59" s="5"/>
      <c r="I59" s="5"/>
      <c r="J59" s="5"/>
    </row>
    <row r="60" spans="1:22">
      <c r="A60" s="32"/>
      <c r="B60" s="51"/>
      <c r="C60" s="51"/>
      <c r="D60" s="51"/>
      <c r="E60" s="51"/>
      <c r="F60" s="5"/>
      <c r="G60" s="5"/>
      <c r="H60" s="5"/>
      <c r="I60" s="5"/>
      <c r="J60" s="5"/>
    </row>
    <row r="61" spans="1:22">
      <c r="A61" s="50"/>
      <c r="B61" s="50"/>
      <c r="C61" s="50"/>
      <c r="D61" s="51"/>
      <c r="E61" s="51"/>
      <c r="F61" s="5"/>
      <c r="G61" s="5"/>
      <c r="H61" s="5"/>
      <c r="I61" s="5"/>
      <c r="J61" s="5"/>
    </row>
    <row r="62" spans="1:22">
      <c r="A62" s="49"/>
      <c r="B62" s="62"/>
      <c r="C62" s="49"/>
      <c r="D62" s="51"/>
      <c r="E62" s="51"/>
      <c r="F62" s="5"/>
      <c r="G62" s="5"/>
      <c r="H62" s="5"/>
      <c r="I62" s="5"/>
      <c r="J62" s="5"/>
    </row>
    <row r="63" spans="1:22">
      <c r="A63" s="49"/>
      <c r="B63" s="62"/>
      <c r="C63" s="49"/>
      <c r="D63" s="51"/>
      <c r="E63" s="51"/>
      <c r="F63" s="5"/>
      <c r="G63" s="5"/>
      <c r="H63" s="5"/>
      <c r="I63" s="5"/>
      <c r="J63" s="5"/>
    </row>
    <row r="64" spans="1:22">
      <c r="A64" s="49"/>
      <c r="B64" s="62"/>
      <c r="C64" s="49"/>
      <c r="D64" s="51"/>
      <c r="E64" s="51"/>
      <c r="F64" s="5"/>
      <c r="G64" s="5"/>
      <c r="H64" s="5"/>
      <c r="I64" s="5"/>
      <c r="J64" s="5"/>
    </row>
    <row r="65" spans="1:10">
      <c r="A65" s="49"/>
      <c r="B65" s="62"/>
      <c r="C65" s="49"/>
      <c r="D65" s="51"/>
      <c r="E65" s="51"/>
      <c r="F65" s="5"/>
      <c r="G65" s="5"/>
      <c r="H65" s="5"/>
      <c r="I65" s="5"/>
      <c r="J65" s="5"/>
    </row>
    <row r="66" spans="1:10">
      <c r="A66" s="49"/>
      <c r="B66" s="62"/>
      <c r="C66" s="49"/>
      <c r="D66" s="51"/>
      <c r="E66" s="51"/>
      <c r="F66" s="5"/>
      <c r="G66" s="5"/>
      <c r="H66" s="5"/>
      <c r="I66" s="5"/>
      <c r="J66" s="5"/>
    </row>
    <row r="67" spans="1:10">
      <c r="A67" s="49"/>
      <c r="B67" s="62"/>
      <c r="C67" s="49"/>
      <c r="D67" s="51"/>
      <c r="E67" s="51"/>
      <c r="F67" s="5"/>
      <c r="G67" s="5"/>
      <c r="H67" s="5"/>
      <c r="I67" s="5"/>
      <c r="J67" s="5"/>
    </row>
    <row r="68" spans="1:10">
      <c r="A68" s="32"/>
      <c r="B68" s="51"/>
      <c r="C68" s="51"/>
      <c r="D68" s="51"/>
      <c r="E68" s="51"/>
      <c r="F68" s="5"/>
      <c r="G68" s="5"/>
      <c r="H68" s="5"/>
      <c r="I68" s="5"/>
      <c r="J68" s="5"/>
    </row>
    <row r="69" spans="1:10">
      <c r="A69" s="19"/>
      <c r="B69" s="52"/>
      <c r="C69" s="52"/>
      <c r="D69" s="52"/>
      <c r="E69" s="19"/>
    </row>
  </sheetData>
  <sheetProtection selectLockedCells="1" selectUnlockedCells="1"/>
  <mergeCells count="16">
    <mergeCell ref="G31:G33"/>
    <mergeCell ref="A34:F34"/>
    <mergeCell ref="B62:B67"/>
    <mergeCell ref="M41:M46"/>
    <mergeCell ref="A31:B32"/>
    <mergeCell ref="C31:C33"/>
    <mergeCell ref="D31:D33"/>
    <mergeCell ref="E31:E33"/>
    <mergeCell ref="F31:F33"/>
    <mergeCell ref="A1:H1"/>
    <mergeCell ref="A29:B30"/>
    <mergeCell ref="C29:C30"/>
    <mergeCell ref="D29:D30"/>
    <mergeCell ref="E29:E30"/>
    <mergeCell ref="F29:F30"/>
    <mergeCell ref="G29:G3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2018-08-29T09:58:29Z</cp:lastPrinted>
  <dcterms:created xsi:type="dcterms:W3CDTF">2018-07-18T03:56:53Z</dcterms:created>
  <dcterms:modified xsi:type="dcterms:W3CDTF">2021-07-14T11:07:21Z</dcterms:modified>
</cp:coreProperties>
</file>