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127" i="1"/>
  <c r="M115"/>
  <c r="G124"/>
  <c r="F124"/>
  <c r="F119"/>
  <c r="F118"/>
  <c r="F117"/>
  <c r="F116"/>
  <c r="M103"/>
  <c r="G114"/>
  <c r="F114"/>
  <c r="F110"/>
  <c r="F107"/>
  <c r="F106"/>
  <c r="F105"/>
  <c r="F104"/>
  <c r="M93"/>
  <c r="G102"/>
  <c r="F102"/>
  <c r="F95"/>
  <c r="F94"/>
  <c r="M76"/>
  <c r="G92"/>
  <c r="F92"/>
  <c r="F86"/>
  <c r="F85"/>
  <c r="F84"/>
  <c r="F83"/>
  <c r="F82"/>
  <c r="F81"/>
  <c r="F80"/>
  <c r="F79"/>
  <c r="F78"/>
  <c r="F77"/>
  <c r="F72"/>
  <c r="F71"/>
  <c r="F70"/>
  <c r="M66"/>
  <c r="O41"/>
  <c r="M61"/>
  <c r="G65"/>
  <c r="F65"/>
  <c r="F64"/>
  <c r="F63"/>
  <c r="F62"/>
  <c r="F61"/>
  <c r="M52"/>
  <c r="G57"/>
  <c r="F57"/>
  <c r="G56"/>
  <c r="F55"/>
  <c r="F54"/>
  <c r="M25"/>
  <c r="G52"/>
  <c r="F52"/>
  <c r="F51"/>
  <c r="F49"/>
  <c r="F48"/>
  <c r="F47"/>
  <c r="F45"/>
  <c r="F44"/>
  <c r="F43"/>
  <c r="F41"/>
  <c r="F40"/>
  <c r="F38"/>
  <c r="F37"/>
  <c r="F35"/>
  <c r="F34"/>
  <c r="F32"/>
  <c r="F31"/>
  <c r="F30"/>
  <c r="F28"/>
  <c r="F27"/>
  <c r="F26"/>
  <c r="M3" l="1"/>
  <c r="M11"/>
  <c r="F24"/>
  <c r="G23"/>
  <c r="G22"/>
  <c r="G21"/>
  <c r="F20"/>
  <c r="F19"/>
  <c r="F18"/>
  <c r="F14"/>
  <c r="F13"/>
  <c r="F12"/>
  <c r="M10"/>
  <c r="M8"/>
  <c r="M7"/>
  <c r="H7"/>
  <c r="H6"/>
  <c r="H5"/>
</calcChain>
</file>

<file path=xl/sharedStrings.xml><?xml version="1.0" encoding="utf-8"?>
<sst xmlns="http://schemas.openxmlformats.org/spreadsheetml/2006/main" count="140" uniqueCount="77">
  <si>
    <t>Part-A</t>
  </si>
  <si>
    <t>ST=</t>
  </si>
  <si>
    <t>cum</t>
  </si>
  <si>
    <t>unit</t>
  </si>
  <si>
    <t>Quantity</t>
  </si>
  <si>
    <t>Unit Rate</t>
  </si>
  <si>
    <t>Amount</t>
  </si>
  <si>
    <t>Each</t>
  </si>
  <si>
    <t>Descrip. Item</t>
  </si>
  <si>
    <t>Clearing sludge &amp; night soil from RCC/uPVC soil pipe &amp; sewer line</t>
  </si>
  <si>
    <t xml:space="preserve">Sl-7= 53 ft, Sl-16=25ft, sl-11=53ft, Sl-13=55ft, Sl-2=35ft, Sl-10=53ft, Sl-18=12ft, Sl-6=35ft=504ft </t>
  </si>
  <si>
    <t>m</t>
  </si>
  <si>
    <t>250 mm and above thick brick work (1.6) in old/unserviceable septic tank</t>
  </si>
  <si>
    <t>Sl-7</t>
  </si>
  <si>
    <t>Length</t>
  </si>
  <si>
    <t>Width</t>
  </si>
  <si>
    <t>Hight</t>
  </si>
  <si>
    <t>Sl-4</t>
  </si>
  <si>
    <t>Sl-14</t>
  </si>
  <si>
    <t>Sl-9</t>
  </si>
  <si>
    <t>Sl-3</t>
  </si>
  <si>
    <t>Sl-12</t>
  </si>
  <si>
    <t>Total=</t>
  </si>
  <si>
    <t>Item</t>
  </si>
  <si>
    <t>Clearing sludges &amp; night soil from Leach pit removing to a safe place/distance without affecting environment</t>
  </si>
  <si>
    <t>(i) kashiabari modhopara (ii) Nilaram (iii) Tograi hat (iv) Karimer khamar (v) Kishaloy Model (vi) Chila para (vii) Purbo polashbari</t>
  </si>
  <si>
    <t>125 mm thick brick work (1.6) in old/unserviceable septic tankCleaning and washing of glass pances including supply of necessary fresh putty pins etc.</t>
  </si>
  <si>
    <t>Sl-17</t>
  </si>
  <si>
    <t>Sl-13</t>
  </si>
  <si>
    <t>Sl-5</t>
  </si>
  <si>
    <t>sft</t>
  </si>
  <si>
    <t>Sl-2</t>
  </si>
  <si>
    <t>Sl-10</t>
  </si>
  <si>
    <t>Sqm</t>
  </si>
  <si>
    <t>12mm plaster (1.4) with neat cement finishing in old/dilapitated septic tank.</t>
  </si>
  <si>
    <t>Sl-3,Sl-16,Sl-20</t>
  </si>
  <si>
    <t>Sl-1 to Sl-18</t>
  </si>
  <si>
    <t>Part-B</t>
  </si>
  <si>
    <t>Repair of collapsible Gate , High windows grill and Ms windows shutter with grill</t>
  </si>
  <si>
    <t>Repairing of steel collapsible Gate/grill/windows frame and shutter excluding the cost of steel materials.</t>
  </si>
  <si>
    <t>Sl-7 shutter</t>
  </si>
  <si>
    <t>Collapsible gate</t>
  </si>
  <si>
    <t>sqm</t>
  </si>
  <si>
    <t>1"</t>
  </si>
  <si>
    <t>Hire charge of weldig set including welder cum fabricator and helper</t>
  </si>
  <si>
    <t>Sl-7,Sl-13,sl-10</t>
  </si>
  <si>
    <t>3day</t>
  </si>
  <si>
    <t>perday</t>
  </si>
  <si>
    <t>M.S sheet ,plate used in repairing work.</t>
  </si>
  <si>
    <t>sl-13</t>
  </si>
  <si>
    <t>M.S plain bar, F.I bar</t>
  </si>
  <si>
    <t>Part-c</t>
  </si>
  <si>
    <t>Renewing of Exterior standard acrylic emultion paint of approved brand and quality.</t>
  </si>
  <si>
    <t>sl-17</t>
  </si>
  <si>
    <t>Cornice</t>
  </si>
  <si>
    <t>sl-17 exterior wall</t>
  </si>
  <si>
    <t>sl-9</t>
  </si>
  <si>
    <t>sl-11</t>
  </si>
  <si>
    <t>Same as (sl-17)</t>
  </si>
  <si>
    <t>Same as (sl-9)</t>
  </si>
  <si>
    <t>sl-10</t>
  </si>
  <si>
    <t>sl-18</t>
  </si>
  <si>
    <t>sl-6</t>
  </si>
  <si>
    <t xml:space="preserve"> </t>
  </si>
  <si>
    <t>Renewing of painting with synthetic black enamel paint to plinth and skirting.</t>
  </si>
  <si>
    <t>sl-16</t>
  </si>
  <si>
    <t>sl-5</t>
  </si>
  <si>
    <t>Same as (sl-16)</t>
  </si>
  <si>
    <t>Renewing of interior standard acrylic emultion paint (plastic) to walls and celling.</t>
  </si>
  <si>
    <t>sl-7</t>
  </si>
  <si>
    <t>sl-4</t>
  </si>
  <si>
    <t>Same as (sl-7)</t>
  </si>
  <si>
    <t>Renewing of standard synthetic enamel paint to door-windows frame and shutter: 1 coats.</t>
  </si>
  <si>
    <t>Part-D</t>
  </si>
  <si>
    <t>Picking-up of unserviceable tiles including bonding mortal from floor, walls and dado etc. and removal of debriis to a safe distance.</t>
  </si>
  <si>
    <t>sl-15</t>
  </si>
  <si>
    <t>Clearing sewege or similar hazardous substances &amp; removing to a safe place/distance</t>
  </si>
</sst>
</file>

<file path=xl/styles.xml><?xml version="1.0" encoding="utf-8"?>
<styleSheet xmlns="http://schemas.openxmlformats.org/spreadsheetml/2006/main">
  <numFmts count="1">
    <numFmt numFmtId="164" formatCode="0.000"/>
  </numFmts>
  <fonts count="5">
    <font>
      <sz val="11"/>
      <color theme="1"/>
      <name val="Calibri"/>
      <family val="2"/>
      <scheme val="minor"/>
    </font>
    <font>
      <sz val="9"/>
      <color theme="1"/>
      <name val="Times New Roman"/>
      <family val="1"/>
    </font>
    <font>
      <sz val="9"/>
      <color theme="1"/>
      <name val="Calibri"/>
      <family val="2"/>
      <scheme val="minor"/>
    </font>
    <font>
      <b/>
      <sz val="9"/>
      <color theme="1"/>
      <name val="Times New Roman"/>
      <family val="1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vertical="top"/>
    </xf>
    <xf numFmtId="164" fontId="1" fillId="2" borderId="1" xfId="0" applyNumberFormat="1" applyFont="1" applyFill="1" applyBorder="1" applyAlignment="1">
      <alignment vertical="top"/>
    </xf>
    <xf numFmtId="0" fontId="0" fillId="0" borderId="0" xfId="0" applyFill="1"/>
    <xf numFmtId="0" fontId="1" fillId="0" borderId="1" xfId="0" applyFont="1" applyFill="1" applyBorder="1" applyAlignment="1">
      <alignment horizontal="right" vertical="top" wrapText="1"/>
    </xf>
    <xf numFmtId="0" fontId="1" fillId="0" borderId="1" xfId="0" applyFont="1" applyBorder="1" applyAlignment="1">
      <alignment horizontal="right" vertical="top" wrapText="1"/>
    </xf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right" vertical="top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vertical="top"/>
    </xf>
    <xf numFmtId="0" fontId="2" fillId="3" borderId="1" xfId="0" applyFont="1" applyFill="1" applyBorder="1" applyAlignment="1">
      <alignment horizontal="right" vertical="top"/>
    </xf>
    <xf numFmtId="164" fontId="2" fillId="3" borderId="1" xfId="0" applyNumberFormat="1" applyFont="1" applyFill="1" applyBorder="1" applyAlignment="1">
      <alignment vertical="top"/>
    </xf>
    <xf numFmtId="0" fontId="2" fillId="2" borderId="1" xfId="0" applyFont="1" applyFill="1" applyBorder="1" applyAlignment="1">
      <alignment horizontal="right" vertical="top"/>
    </xf>
    <xf numFmtId="164" fontId="2" fillId="2" borderId="1" xfId="0" applyNumberFormat="1" applyFont="1" applyFill="1" applyBorder="1" applyAlignment="1">
      <alignment vertical="top"/>
    </xf>
    <xf numFmtId="0" fontId="2" fillId="0" borderId="1" xfId="0" applyFont="1" applyFill="1" applyBorder="1" applyAlignment="1">
      <alignment vertical="top"/>
    </xf>
    <xf numFmtId="0" fontId="2" fillId="0" borderId="1" xfId="0" applyFont="1" applyFill="1" applyBorder="1" applyAlignment="1">
      <alignment horizontal="right" vertical="top"/>
    </xf>
    <xf numFmtId="0" fontId="2" fillId="0" borderId="1" xfId="0" applyFont="1" applyFill="1" applyBorder="1"/>
    <xf numFmtId="0" fontId="2" fillId="3" borderId="1" xfId="0" applyFont="1" applyFill="1" applyBorder="1" applyAlignment="1">
      <alignment horizontal="right"/>
    </xf>
    <xf numFmtId="164" fontId="2" fillId="3" borderId="1" xfId="0" applyNumberFormat="1" applyFont="1" applyFill="1" applyBorder="1"/>
    <xf numFmtId="2" fontId="0" fillId="0" borderId="0" xfId="0" applyNumberFormat="1"/>
    <xf numFmtId="0" fontId="0" fillId="3" borderId="0" xfId="0" applyFill="1"/>
    <xf numFmtId="0" fontId="3" fillId="0" borderId="1" xfId="0" applyFont="1" applyBorder="1" applyAlignment="1">
      <alignment horizontal="left" vertical="center" wrapText="1"/>
    </xf>
    <xf numFmtId="0" fontId="0" fillId="0" borderId="0" xfId="0" applyAlignment="1">
      <alignment vertical="top"/>
    </xf>
    <xf numFmtId="2" fontId="0" fillId="3" borderId="0" xfId="0" applyNumberFormat="1" applyFill="1"/>
    <xf numFmtId="0" fontId="4" fillId="0" borderId="1" xfId="0" applyFont="1" applyBorder="1"/>
    <xf numFmtId="0" fontId="4" fillId="0" borderId="1" xfId="0" applyFont="1" applyBorder="1" applyAlignment="1">
      <alignment horizontal="right"/>
    </xf>
    <xf numFmtId="164" fontId="0" fillId="0" borderId="0" xfId="0" applyNumberFormat="1"/>
    <xf numFmtId="2" fontId="2" fillId="0" borderId="1" xfId="0" applyNumberFormat="1" applyFont="1" applyBorder="1" applyAlignment="1">
      <alignment vertical="top"/>
    </xf>
    <xf numFmtId="2" fontId="2" fillId="0" borderId="1" xfId="0" applyNumberFormat="1" applyFont="1" applyFill="1" applyBorder="1" applyAlignment="1">
      <alignment vertical="top"/>
    </xf>
    <xf numFmtId="2" fontId="2" fillId="0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1"/>
  <sheetViews>
    <sheetView tabSelected="1" topLeftCell="A118" zoomScale="160" zoomScaleNormal="160" workbookViewId="0">
      <selection activeCell="B7" sqref="B7"/>
    </sheetView>
  </sheetViews>
  <sheetFormatPr defaultRowHeight="15"/>
  <cols>
    <col min="1" max="1" width="5.140625" customWidth="1"/>
    <col min="2" max="2" width="44.140625" customWidth="1"/>
    <col min="3" max="3" width="7.5703125" customWidth="1"/>
    <col min="4" max="4" width="5.7109375" bestFit="1" customWidth="1"/>
    <col min="5" max="5" width="5.85546875" bestFit="1" customWidth="1"/>
    <col min="6" max="6" width="8.28515625" customWidth="1"/>
    <col min="7" max="7" width="7.140625" customWidth="1"/>
    <col min="8" max="8" width="6" customWidth="1"/>
    <col min="9" max="9" width="5.42578125" customWidth="1"/>
    <col min="10" max="10" width="7.140625" bestFit="1" customWidth="1"/>
    <col min="11" max="11" width="8.85546875" bestFit="1" customWidth="1"/>
    <col min="12" max="12" width="6.5703125" customWidth="1"/>
    <col min="13" max="13" width="9.5703125" style="21" customWidth="1"/>
  </cols>
  <sheetData>
    <row r="1" spans="1:13">
      <c r="A1" s="8" t="s">
        <v>0</v>
      </c>
      <c r="B1" s="8"/>
      <c r="C1" s="8"/>
      <c r="D1" s="8"/>
      <c r="E1" s="8"/>
      <c r="F1" s="8"/>
      <c r="G1" s="8"/>
      <c r="H1" s="8"/>
      <c r="I1" s="8"/>
      <c r="J1" s="9" t="s">
        <v>3</v>
      </c>
      <c r="K1" s="8" t="s">
        <v>5</v>
      </c>
      <c r="L1" s="8" t="s">
        <v>4</v>
      </c>
      <c r="M1" s="29" t="s">
        <v>6</v>
      </c>
    </row>
    <row r="2" spans="1:13">
      <c r="A2" s="8" t="s">
        <v>23</v>
      </c>
      <c r="B2" s="10" t="s">
        <v>8</v>
      </c>
      <c r="C2" s="8" t="s">
        <v>14</v>
      </c>
      <c r="D2" s="8" t="s">
        <v>15</v>
      </c>
      <c r="E2" s="8" t="s">
        <v>16</v>
      </c>
      <c r="F2" s="8"/>
      <c r="G2" s="8"/>
      <c r="H2" s="8"/>
      <c r="I2" s="8"/>
      <c r="J2" s="9"/>
      <c r="K2" s="8"/>
      <c r="L2" s="8"/>
      <c r="M2" s="29"/>
    </row>
    <row r="3" spans="1:13" ht="24">
      <c r="A3" s="9">
        <v>1</v>
      </c>
      <c r="B3" s="1" t="s">
        <v>24</v>
      </c>
      <c r="C3" s="8"/>
      <c r="D3" s="8"/>
      <c r="E3" s="8"/>
      <c r="F3" s="8"/>
      <c r="G3" s="8"/>
      <c r="H3" s="8"/>
      <c r="I3" s="8"/>
      <c r="J3" s="9" t="s">
        <v>7</v>
      </c>
      <c r="K3" s="11">
        <v>9037.0010000000002</v>
      </c>
      <c r="L3" s="11">
        <v>7</v>
      </c>
      <c r="M3" s="29">
        <f>L3*K3</f>
        <v>63259.006999999998</v>
      </c>
    </row>
    <row r="4" spans="1:13" ht="36">
      <c r="A4" s="9"/>
      <c r="B4" s="7" t="s">
        <v>25</v>
      </c>
      <c r="C4" s="8"/>
      <c r="D4" s="8"/>
      <c r="E4" s="8"/>
      <c r="F4" s="8"/>
      <c r="G4" s="8"/>
      <c r="H4" s="8"/>
      <c r="I4" s="8"/>
      <c r="J4" s="9"/>
      <c r="K4" s="11"/>
      <c r="L4" s="11"/>
      <c r="M4" s="29"/>
    </row>
    <row r="5" spans="1:13" ht="24">
      <c r="A5" s="8">
        <v>2</v>
      </c>
      <c r="B5" s="1" t="s">
        <v>76</v>
      </c>
      <c r="C5" s="2">
        <v>0.78500000000000003</v>
      </c>
      <c r="D5" s="2">
        <v>0.75</v>
      </c>
      <c r="E5" s="2">
        <v>0.75</v>
      </c>
      <c r="F5" s="2">
        <v>1.5</v>
      </c>
      <c r="G5" s="2">
        <v>15</v>
      </c>
      <c r="H5" s="2">
        <f>G5*F5*E5*D5*C5</f>
        <v>9.9351562500000004</v>
      </c>
      <c r="I5" s="8"/>
      <c r="J5" s="9"/>
      <c r="K5" s="11"/>
      <c r="L5" s="11"/>
      <c r="M5" s="29"/>
    </row>
    <row r="6" spans="1:13">
      <c r="A6" s="8"/>
      <c r="B6" s="9"/>
      <c r="C6" s="2">
        <v>3</v>
      </c>
      <c r="D6" s="2">
        <v>2</v>
      </c>
      <c r="E6" s="2">
        <v>2</v>
      </c>
      <c r="F6" s="2"/>
      <c r="G6" s="2">
        <v>3</v>
      </c>
      <c r="H6" s="2">
        <f>G6*E6*D6*C6</f>
        <v>36</v>
      </c>
      <c r="I6" s="8"/>
      <c r="J6" s="9"/>
      <c r="K6" s="11"/>
      <c r="L6" s="11"/>
      <c r="M6" s="29"/>
    </row>
    <row r="7" spans="1:13">
      <c r="A7" s="8"/>
      <c r="B7" s="9"/>
      <c r="C7" s="8"/>
      <c r="D7" s="8"/>
      <c r="E7" s="8"/>
      <c r="F7" s="8"/>
      <c r="G7" s="12" t="s">
        <v>1</v>
      </c>
      <c r="H7" s="13">
        <f>SUM(H5:H6)</f>
        <v>45.935156249999999</v>
      </c>
      <c r="I7" s="8"/>
      <c r="J7" s="9" t="s">
        <v>2</v>
      </c>
      <c r="K7" s="11">
        <v>1381.001</v>
      </c>
      <c r="L7" s="11">
        <v>45.935000000000002</v>
      </c>
      <c r="M7" s="29">
        <f>L7*K7</f>
        <v>63436.280935000003</v>
      </c>
    </row>
    <row r="8" spans="1:13">
      <c r="A8" s="8">
        <v>3</v>
      </c>
      <c r="B8" s="9"/>
      <c r="C8" s="8"/>
      <c r="D8" s="8"/>
      <c r="E8" s="8"/>
      <c r="F8" s="8"/>
      <c r="G8" s="8"/>
      <c r="H8" s="8"/>
      <c r="I8" s="8"/>
      <c r="J8" s="9" t="s">
        <v>7</v>
      </c>
      <c r="K8" s="11">
        <v>474.00099999999998</v>
      </c>
      <c r="L8" s="11">
        <v>16</v>
      </c>
      <c r="M8" s="29">
        <f>L8*K8</f>
        <v>7584.0159999999996</v>
      </c>
    </row>
    <row r="9" spans="1:13" ht="24">
      <c r="A9" s="8">
        <v>4</v>
      </c>
      <c r="B9" s="5" t="s">
        <v>9</v>
      </c>
      <c r="C9" s="8"/>
      <c r="D9" s="8"/>
      <c r="E9" s="8"/>
      <c r="F9" s="8"/>
      <c r="G9" s="8"/>
      <c r="H9" s="8"/>
      <c r="I9" s="8"/>
      <c r="J9" s="9"/>
      <c r="K9" s="11"/>
      <c r="L9" s="11"/>
      <c r="M9" s="29"/>
    </row>
    <row r="10" spans="1:13" ht="24">
      <c r="A10" s="8"/>
      <c r="B10" s="5" t="s">
        <v>10</v>
      </c>
      <c r="C10" s="8"/>
      <c r="D10" s="8"/>
      <c r="E10" s="8"/>
      <c r="F10" s="8"/>
      <c r="G10" s="8"/>
      <c r="H10" s="8"/>
      <c r="I10" s="8"/>
      <c r="J10" s="9" t="s">
        <v>11</v>
      </c>
      <c r="K10" s="11">
        <v>97.001000000000005</v>
      </c>
      <c r="L10" s="11">
        <v>153.47999999999999</v>
      </c>
      <c r="M10" s="29">
        <f>L10*K10</f>
        <v>14887.71348</v>
      </c>
    </row>
    <row r="11" spans="1:13" ht="26.25" customHeight="1">
      <c r="A11" s="8">
        <v>5</v>
      </c>
      <c r="B11" s="6" t="s">
        <v>12</v>
      </c>
      <c r="C11" s="8"/>
      <c r="D11" s="8"/>
      <c r="E11" s="8"/>
      <c r="F11" s="8"/>
      <c r="G11" s="8"/>
      <c r="H11" s="8"/>
      <c r="I11" s="8"/>
      <c r="J11" s="9" t="s">
        <v>2</v>
      </c>
      <c r="K11" s="11">
        <v>6372.0010000000002</v>
      </c>
      <c r="L11" s="11">
        <v>7.6420000000000003</v>
      </c>
      <c r="M11" s="29">
        <f>L11*K11</f>
        <v>48694.831642000005</v>
      </c>
    </row>
    <row r="12" spans="1:13">
      <c r="A12" s="8"/>
      <c r="B12" s="6" t="s">
        <v>13</v>
      </c>
      <c r="C12" s="2">
        <v>3</v>
      </c>
      <c r="D12" s="2">
        <v>0.5</v>
      </c>
      <c r="E12" s="2">
        <v>0.253</v>
      </c>
      <c r="F12" s="2">
        <f>E12*D12*C12</f>
        <v>0.3795</v>
      </c>
      <c r="G12" s="8"/>
      <c r="H12" s="8"/>
      <c r="I12" s="8"/>
      <c r="J12" s="8"/>
      <c r="K12" s="8"/>
      <c r="L12" s="8"/>
      <c r="M12" s="29"/>
    </row>
    <row r="13" spans="1:13">
      <c r="A13" s="8"/>
      <c r="B13" s="9"/>
      <c r="C13" s="2">
        <v>4</v>
      </c>
      <c r="D13" s="2">
        <v>0.6</v>
      </c>
      <c r="E13" s="2">
        <v>0.253</v>
      </c>
      <c r="F13" s="2">
        <f>E13*D13*C13</f>
        <v>0.60719999999999996</v>
      </c>
      <c r="G13" s="8"/>
      <c r="H13" s="8"/>
      <c r="I13" s="8"/>
      <c r="J13" s="8"/>
      <c r="K13" s="8"/>
      <c r="L13" s="8"/>
      <c r="M13" s="29"/>
    </row>
    <row r="14" spans="1:13">
      <c r="A14" s="8"/>
      <c r="B14" s="9"/>
      <c r="C14" s="8"/>
      <c r="D14" s="8"/>
      <c r="E14" s="14" t="s">
        <v>1</v>
      </c>
      <c r="F14" s="15">
        <f>SUM(F12:F13)</f>
        <v>0.98669999999999991</v>
      </c>
      <c r="G14" s="8"/>
      <c r="H14" s="8"/>
      <c r="I14" s="8"/>
      <c r="J14" s="8"/>
      <c r="K14" s="8"/>
      <c r="L14" s="8"/>
      <c r="M14" s="29"/>
    </row>
    <row r="15" spans="1:13">
      <c r="A15" s="8"/>
      <c r="B15" s="6" t="s">
        <v>17</v>
      </c>
      <c r="C15" s="8"/>
      <c r="D15" s="8"/>
      <c r="E15" s="14" t="s">
        <v>1</v>
      </c>
      <c r="F15" s="3">
        <v>0.98699999999999999</v>
      </c>
      <c r="G15" s="8"/>
      <c r="H15" s="8"/>
      <c r="I15" s="8"/>
      <c r="J15" s="8"/>
      <c r="K15" s="8"/>
      <c r="L15" s="8"/>
      <c r="M15" s="29"/>
    </row>
    <row r="16" spans="1:13">
      <c r="A16" s="8"/>
      <c r="B16" s="6" t="s">
        <v>18</v>
      </c>
      <c r="C16" s="8"/>
      <c r="D16" s="8"/>
      <c r="E16" s="14" t="s">
        <v>1</v>
      </c>
      <c r="F16" s="3">
        <v>0.98699999999999999</v>
      </c>
      <c r="G16" s="8"/>
      <c r="H16" s="8"/>
      <c r="I16" s="8"/>
      <c r="J16" s="8"/>
      <c r="K16" s="8"/>
      <c r="L16" s="8"/>
      <c r="M16" s="29"/>
    </row>
    <row r="17" spans="1:13">
      <c r="A17" s="8"/>
      <c r="B17" s="6" t="s">
        <v>19</v>
      </c>
      <c r="C17" s="8"/>
      <c r="D17" s="8"/>
      <c r="E17" s="14" t="s">
        <v>1</v>
      </c>
      <c r="F17" s="3">
        <v>0.98699999999999999</v>
      </c>
      <c r="G17" s="8"/>
      <c r="H17" s="8"/>
      <c r="I17" s="8"/>
      <c r="J17" s="8"/>
      <c r="K17" s="8"/>
      <c r="L17" s="8"/>
      <c r="M17" s="29"/>
    </row>
    <row r="18" spans="1:13">
      <c r="A18" s="8"/>
      <c r="B18" s="6" t="s">
        <v>20</v>
      </c>
      <c r="C18" s="2">
        <v>3.5</v>
      </c>
      <c r="D18" s="2">
        <v>0.5</v>
      </c>
      <c r="E18" s="2">
        <v>0.253</v>
      </c>
      <c r="F18" s="2">
        <f>E18*D18*C18</f>
        <v>0.44274999999999998</v>
      </c>
      <c r="G18" s="8"/>
      <c r="H18" s="8"/>
      <c r="I18" s="8"/>
      <c r="J18" s="8"/>
      <c r="K18" s="8"/>
      <c r="L18" s="8"/>
      <c r="M18" s="29"/>
    </row>
    <row r="19" spans="1:13">
      <c r="A19" s="8"/>
      <c r="B19" s="9"/>
      <c r="C19" s="2">
        <v>3</v>
      </c>
      <c r="D19" s="2">
        <v>0.45</v>
      </c>
      <c r="E19" s="2">
        <v>0.253</v>
      </c>
      <c r="F19" s="2">
        <f>E19*D19*C19</f>
        <v>0.34155000000000002</v>
      </c>
      <c r="G19" s="8"/>
      <c r="H19" s="8"/>
      <c r="I19" s="8"/>
      <c r="J19" s="8"/>
      <c r="K19" s="8"/>
      <c r="L19" s="8"/>
      <c r="M19" s="29"/>
    </row>
    <row r="20" spans="1:13" s="4" customFormat="1">
      <c r="A20" s="16"/>
      <c r="B20" s="17"/>
      <c r="C20" s="16"/>
      <c r="D20" s="16"/>
      <c r="E20" s="12" t="s">
        <v>1</v>
      </c>
      <c r="F20" s="13">
        <f>SUM(F18:F19)</f>
        <v>0.7843</v>
      </c>
      <c r="G20" s="16"/>
      <c r="H20" s="16"/>
      <c r="I20" s="16"/>
      <c r="J20" s="16"/>
      <c r="K20" s="16"/>
      <c r="L20" s="16"/>
      <c r="M20" s="30"/>
    </row>
    <row r="21" spans="1:13">
      <c r="A21" s="8"/>
      <c r="B21" s="6" t="s">
        <v>21</v>
      </c>
      <c r="C21" s="2">
        <v>7</v>
      </c>
      <c r="D21" s="2">
        <v>0.5</v>
      </c>
      <c r="E21" s="2">
        <v>0.253</v>
      </c>
      <c r="F21" s="2">
        <v>2</v>
      </c>
      <c r="G21" s="2">
        <f>F21*E21*D21*C21</f>
        <v>1.7709999999999999</v>
      </c>
      <c r="H21" s="8"/>
      <c r="I21" s="8"/>
      <c r="J21" s="8"/>
      <c r="K21" s="8"/>
      <c r="L21" s="8"/>
      <c r="M21" s="29"/>
    </row>
    <row r="22" spans="1:13">
      <c r="A22" s="8"/>
      <c r="B22" s="8"/>
      <c r="C22" s="2">
        <v>5</v>
      </c>
      <c r="D22" s="2">
        <v>0.45</v>
      </c>
      <c r="E22" s="2">
        <v>0.253</v>
      </c>
      <c r="F22" s="2">
        <v>2</v>
      </c>
      <c r="G22" s="2">
        <f>F22*E22*D22*C22</f>
        <v>1.1385000000000001</v>
      </c>
      <c r="H22" s="8"/>
      <c r="I22" s="8"/>
      <c r="J22" s="8"/>
      <c r="K22" s="8"/>
      <c r="L22" s="8"/>
      <c r="M22" s="29"/>
    </row>
    <row r="23" spans="1:13" s="4" customFormat="1">
      <c r="A23" s="16"/>
      <c r="B23" s="16"/>
      <c r="C23" s="16"/>
      <c r="D23" s="16"/>
      <c r="E23" s="16"/>
      <c r="F23" s="12" t="s">
        <v>1</v>
      </c>
      <c r="G23" s="13">
        <f>SUM(G21:G22)</f>
        <v>2.9095</v>
      </c>
      <c r="H23" s="16"/>
      <c r="I23" s="16"/>
      <c r="J23" s="16"/>
      <c r="K23" s="16"/>
      <c r="L23" s="16"/>
      <c r="M23" s="30"/>
    </row>
    <row r="24" spans="1:13" s="4" customFormat="1">
      <c r="A24" s="18"/>
      <c r="B24" s="18"/>
      <c r="C24" s="18"/>
      <c r="D24" s="18"/>
      <c r="E24" s="19" t="s">
        <v>22</v>
      </c>
      <c r="F24" s="20">
        <f>G23+F20+F17+F16+F15+F14</f>
        <v>7.6414999999999997</v>
      </c>
      <c r="G24" s="18"/>
      <c r="H24" s="18"/>
      <c r="I24" s="18"/>
      <c r="J24" s="18"/>
      <c r="K24" s="18"/>
      <c r="L24" s="18"/>
      <c r="M24" s="31"/>
    </row>
    <row r="25" spans="1:13" ht="26.25" customHeight="1">
      <c r="A25">
        <v>6</v>
      </c>
      <c r="B25" s="1" t="s">
        <v>26</v>
      </c>
      <c r="J25" t="s">
        <v>33</v>
      </c>
      <c r="K25">
        <v>1010.001</v>
      </c>
      <c r="L25">
        <v>33.11</v>
      </c>
      <c r="M25" s="21">
        <f>L25*K25</f>
        <v>33441.133109999995</v>
      </c>
    </row>
    <row r="26" spans="1:13">
      <c r="B26" t="s">
        <v>20</v>
      </c>
      <c r="C26">
        <v>6.42</v>
      </c>
      <c r="D26">
        <v>1.25</v>
      </c>
      <c r="F26">
        <f>D26*C26</f>
        <v>8.0250000000000004</v>
      </c>
    </row>
    <row r="27" spans="1:13">
      <c r="C27">
        <v>13</v>
      </c>
      <c r="D27">
        <v>1</v>
      </c>
      <c r="F27">
        <f>D27*C27</f>
        <v>13</v>
      </c>
    </row>
    <row r="28" spans="1:13">
      <c r="C28">
        <v>8.5</v>
      </c>
      <c r="D28">
        <v>1</v>
      </c>
      <c r="E28">
        <v>2</v>
      </c>
      <c r="F28">
        <f>E28*D28*C28</f>
        <v>17</v>
      </c>
    </row>
    <row r="30" spans="1:13">
      <c r="B30" t="s">
        <v>27</v>
      </c>
      <c r="C30">
        <v>6.67</v>
      </c>
      <c r="D30">
        <v>1.25</v>
      </c>
      <c r="F30">
        <f>D30*C30</f>
        <v>8.3375000000000004</v>
      </c>
    </row>
    <row r="31" spans="1:13">
      <c r="C31">
        <v>13.5</v>
      </c>
      <c r="D31">
        <v>1</v>
      </c>
      <c r="F31">
        <f>D31*C31</f>
        <v>13.5</v>
      </c>
    </row>
    <row r="32" spans="1:13">
      <c r="C32" s="21">
        <v>10.16</v>
      </c>
      <c r="D32">
        <v>1</v>
      </c>
      <c r="E32">
        <v>2</v>
      </c>
      <c r="F32">
        <f>E32*D32*C32</f>
        <v>20.32</v>
      </c>
    </row>
    <row r="34" spans="2:15">
      <c r="B34" t="s">
        <v>28</v>
      </c>
      <c r="C34" s="21">
        <v>12</v>
      </c>
      <c r="D34" s="21">
        <v>2</v>
      </c>
      <c r="E34">
        <v>2</v>
      </c>
      <c r="F34">
        <f>E34*D34*C34</f>
        <v>48</v>
      </c>
    </row>
    <row r="35" spans="2:15">
      <c r="C35">
        <v>10</v>
      </c>
      <c r="D35">
        <v>1.5</v>
      </c>
      <c r="E35">
        <v>2</v>
      </c>
      <c r="F35">
        <f>E35*D35*C35</f>
        <v>30</v>
      </c>
    </row>
    <row r="37" spans="2:15">
      <c r="B37" t="s">
        <v>29</v>
      </c>
      <c r="C37" s="21">
        <v>10.16</v>
      </c>
      <c r="D37" s="21">
        <v>1</v>
      </c>
      <c r="E37">
        <v>2</v>
      </c>
      <c r="F37">
        <f>E37*D37*C37</f>
        <v>20.32</v>
      </c>
    </row>
    <row r="38" spans="2:15">
      <c r="C38">
        <v>8</v>
      </c>
      <c r="D38">
        <v>1.33</v>
      </c>
      <c r="E38">
        <v>1</v>
      </c>
      <c r="F38">
        <f>E38*D38*C38</f>
        <v>10.64</v>
      </c>
    </row>
    <row r="40" spans="2:15">
      <c r="B40" t="s">
        <v>18</v>
      </c>
      <c r="C40">
        <v>10.16</v>
      </c>
      <c r="D40">
        <v>1</v>
      </c>
      <c r="E40">
        <v>2</v>
      </c>
      <c r="F40">
        <f>E40*D40*C40</f>
        <v>20.32</v>
      </c>
    </row>
    <row r="41" spans="2:15">
      <c r="C41">
        <v>6.67</v>
      </c>
      <c r="D41">
        <v>1.25</v>
      </c>
      <c r="F41">
        <f>D41*C41</f>
        <v>8.3375000000000004</v>
      </c>
      <c r="N41" s="26">
        <v>1</v>
      </c>
      <c r="O41" s="26">
        <f>N41/12</f>
        <v>8.3333333333333329E-2</v>
      </c>
    </row>
    <row r="42" spans="2:15">
      <c r="N42" s="27" t="s">
        <v>43</v>
      </c>
      <c r="O42" s="26">
        <v>1.08</v>
      </c>
    </row>
    <row r="43" spans="2:15">
      <c r="B43" t="s">
        <v>19</v>
      </c>
      <c r="C43" s="21">
        <v>6</v>
      </c>
      <c r="D43" s="21">
        <v>1</v>
      </c>
      <c r="E43" s="21"/>
      <c r="F43" s="21">
        <f>D43*C43</f>
        <v>6</v>
      </c>
      <c r="G43" t="s">
        <v>30</v>
      </c>
      <c r="N43" s="26">
        <v>2</v>
      </c>
      <c r="O43" s="26">
        <v>1.1599999999999999</v>
      </c>
    </row>
    <row r="44" spans="2:15">
      <c r="C44" s="21">
        <v>12</v>
      </c>
      <c r="D44" s="21">
        <v>1</v>
      </c>
      <c r="E44" s="21"/>
      <c r="F44" s="21">
        <f>D44*C44</f>
        <v>12</v>
      </c>
      <c r="N44" s="26">
        <v>3</v>
      </c>
      <c r="O44" s="26">
        <v>1.25</v>
      </c>
    </row>
    <row r="45" spans="2:15">
      <c r="C45" s="21">
        <v>9</v>
      </c>
      <c r="D45" s="21">
        <v>1</v>
      </c>
      <c r="E45" s="21">
        <v>2</v>
      </c>
      <c r="F45" s="21">
        <f>E45*D45*C45</f>
        <v>18</v>
      </c>
      <c r="N45" s="26">
        <v>4</v>
      </c>
      <c r="O45" s="26">
        <v>1.33</v>
      </c>
    </row>
    <row r="46" spans="2:15">
      <c r="F46" s="21"/>
      <c r="N46" s="26">
        <v>5</v>
      </c>
      <c r="O46" s="26">
        <v>1.42</v>
      </c>
    </row>
    <row r="47" spans="2:15">
      <c r="B47" t="s">
        <v>31</v>
      </c>
      <c r="C47">
        <v>6.67</v>
      </c>
      <c r="D47">
        <v>1.25</v>
      </c>
      <c r="F47">
        <f>D47*C47</f>
        <v>8.3375000000000004</v>
      </c>
      <c r="N47" s="26">
        <v>6</v>
      </c>
      <c r="O47" s="26">
        <v>1.5</v>
      </c>
    </row>
    <row r="48" spans="2:15">
      <c r="C48">
        <v>13.5</v>
      </c>
      <c r="D48">
        <v>1</v>
      </c>
      <c r="F48">
        <f>D48*C48</f>
        <v>13.5</v>
      </c>
      <c r="N48" s="26">
        <v>7</v>
      </c>
      <c r="O48" s="26">
        <v>1.58</v>
      </c>
    </row>
    <row r="49" spans="1:15">
      <c r="C49" s="21">
        <v>10.16</v>
      </c>
      <c r="D49">
        <v>1</v>
      </c>
      <c r="E49">
        <v>2</v>
      </c>
      <c r="F49">
        <f>E49*D49*C49</f>
        <v>20.32</v>
      </c>
      <c r="N49" s="26">
        <v>8</v>
      </c>
      <c r="O49" s="26">
        <v>1.67</v>
      </c>
    </row>
    <row r="50" spans="1:15">
      <c r="N50" s="26">
        <v>9</v>
      </c>
      <c r="O50" s="26">
        <v>1.75</v>
      </c>
    </row>
    <row r="51" spans="1:15">
      <c r="B51" t="s">
        <v>32</v>
      </c>
      <c r="C51" s="21">
        <v>20</v>
      </c>
      <c r="D51" s="21">
        <v>1.5</v>
      </c>
      <c r="E51" s="21">
        <v>2</v>
      </c>
      <c r="F51" s="21">
        <f>E51*D51*C51</f>
        <v>60</v>
      </c>
      <c r="N51" s="26">
        <v>10</v>
      </c>
      <c r="O51" s="26">
        <v>1.83</v>
      </c>
    </row>
    <row r="52" spans="1:15">
      <c r="F52">
        <f>SUM(F26:F51)</f>
        <v>355.95749999999998</v>
      </c>
      <c r="G52" s="22">
        <f>F52/10.75</f>
        <v>33.112325581395346</v>
      </c>
      <c r="H52" t="s">
        <v>33</v>
      </c>
      <c r="J52" t="s">
        <v>33</v>
      </c>
      <c r="K52">
        <v>369.00099999999998</v>
      </c>
      <c r="L52">
        <v>94.17</v>
      </c>
      <c r="M52" s="21">
        <f>L52*K52</f>
        <v>34748.82417</v>
      </c>
      <c r="N52" s="26">
        <v>11</v>
      </c>
      <c r="O52" s="26">
        <v>1.92</v>
      </c>
    </row>
    <row r="53" spans="1:15" ht="24">
      <c r="A53">
        <v>7</v>
      </c>
      <c r="B53" s="1" t="s">
        <v>34</v>
      </c>
      <c r="N53" s="26"/>
      <c r="O53" s="26">
        <v>2</v>
      </c>
    </row>
    <row r="54" spans="1:15">
      <c r="B54" t="s">
        <v>35</v>
      </c>
      <c r="C54">
        <v>15.5</v>
      </c>
      <c r="D54">
        <v>9.5</v>
      </c>
      <c r="E54">
        <v>3</v>
      </c>
      <c r="F54">
        <f>E54*D54*C54</f>
        <v>441.75</v>
      </c>
    </row>
    <row r="55" spans="1:15">
      <c r="B55" t="s">
        <v>36</v>
      </c>
      <c r="C55">
        <v>4</v>
      </c>
      <c r="D55">
        <v>4</v>
      </c>
      <c r="E55">
        <v>18</v>
      </c>
      <c r="F55">
        <f>E55*D55*C55</f>
        <v>288</v>
      </c>
    </row>
    <row r="56" spans="1:15">
      <c r="C56">
        <v>0.78500000000000003</v>
      </c>
      <c r="D56">
        <v>6</v>
      </c>
      <c r="E56">
        <v>6</v>
      </c>
      <c r="F56">
        <v>10</v>
      </c>
      <c r="G56">
        <f>F56*E56*D56*C56</f>
        <v>282.60000000000002</v>
      </c>
    </row>
    <row r="57" spans="1:15">
      <c r="F57">
        <f>G56+F55+F54</f>
        <v>1012.35</v>
      </c>
      <c r="G57" s="22">
        <f>F57/10.75</f>
        <v>94.172093023255812</v>
      </c>
      <c r="H57" t="s">
        <v>33</v>
      </c>
    </row>
    <row r="58" spans="1:15">
      <c r="B58" t="s">
        <v>37</v>
      </c>
    </row>
    <row r="59" spans="1:15" ht="24">
      <c r="B59" s="23" t="s">
        <v>38</v>
      </c>
    </row>
    <row r="60" spans="1:15" ht="38.25" customHeight="1">
      <c r="A60" s="24">
        <v>1</v>
      </c>
      <c r="B60" s="7" t="s">
        <v>39</v>
      </c>
    </row>
    <row r="61" spans="1:15">
      <c r="B61" t="s">
        <v>40</v>
      </c>
      <c r="C61">
        <v>2.25</v>
      </c>
      <c r="D61">
        <v>2</v>
      </c>
      <c r="E61">
        <v>6</v>
      </c>
      <c r="F61">
        <f>E61*D61*C61</f>
        <v>27</v>
      </c>
      <c r="G61" t="s">
        <v>30</v>
      </c>
      <c r="J61" t="s">
        <v>42</v>
      </c>
      <c r="K61">
        <v>698.00099999999998</v>
      </c>
      <c r="L61">
        <v>8.7899999999999991</v>
      </c>
      <c r="M61" s="21">
        <f>L61*K61</f>
        <v>6135.428789999999</v>
      </c>
    </row>
    <row r="62" spans="1:15">
      <c r="B62" t="s">
        <v>28</v>
      </c>
      <c r="C62">
        <v>2.25</v>
      </c>
      <c r="D62">
        <v>1</v>
      </c>
      <c r="E62">
        <v>2</v>
      </c>
      <c r="F62">
        <f>E62*D62*C62</f>
        <v>4.5</v>
      </c>
    </row>
    <row r="63" spans="1:15">
      <c r="B63" s="24" t="s">
        <v>41</v>
      </c>
      <c r="C63">
        <v>7</v>
      </c>
      <c r="D63">
        <v>2.25</v>
      </c>
      <c r="E63">
        <v>2</v>
      </c>
      <c r="F63">
        <f>E63*D63*C63</f>
        <v>31.5</v>
      </c>
    </row>
    <row r="64" spans="1:15">
      <c r="B64" t="s">
        <v>32</v>
      </c>
      <c r="C64">
        <v>7</v>
      </c>
      <c r="D64">
        <v>2.25</v>
      </c>
      <c r="E64">
        <v>2</v>
      </c>
      <c r="F64">
        <f>E64*D64*C64</f>
        <v>31.5</v>
      </c>
    </row>
    <row r="65" spans="1:13">
      <c r="F65" s="25">
        <f>SUM(F61:F64)</f>
        <v>94.5</v>
      </c>
      <c r="G65" s="22">
        <f>F65/10.75</f>
        <v>8.7906976744186043</v>
      </c>
      <c r="H65" t="s">
        <v>33</v>
      </c>
    </row>
    <row r="66" spans="1:13" ht="24">
      <c r="A66">
        <v>2</v>
      </c>
      <c r="B66" s="1" t="s">
        <v>44</v>
      </c>
      <c r="J66" t="s">
        <v>47</v>
      </c>
      <c r="K66" s="28">
        <v>1320.001</v>
      </c>
      <c r="L66">
        <v>3</v>
      </c>
      <c r="M66" s="21">
        <f>L66*K66</f>
        <v>3960.0029999999997</v>
      </c>
    </row>
    <row r="67" spans="1:13">
      <c r="B67" t="s">
        <v>45</v>
      </c>
      <c r="C67">
        <v>1</v>
      </c>
      <c r="D67">
        <v>1</v>
      </c>
      <c r="E67">
        <v>1</v>
      </c>
      <c r="F67" t="s">
        <v>46</v>
      </c>
    </row>
    <row r="68" spans="1:13">
      <c r="A68">
        <v>3</v>
      </c>
    </row>
    <row r="69" spans="1:13">
      <c r="A69">
        <v>4</v>
      </c>
      <c r="B69" s="1" t="s">
        <v>48</v>
      </c>
    </row>
    <row r="70" spans="1:13">
      <c r="B70" t="s">
        <v>13</v>
      </c>
      <c r="C70" s="21">
        <v>2.25</v>
      </c>
      <c r="D70" s="21">
        <v>2</v>
      </c>
      <c r="E70" s="21">
        <v>6</v>
      </c>
      <c r="F70" s="21">
        <f>E70*D70*C70</f>
        <v>27</v>
      </c>
    </row>
    <row r="71" spans="1:13">
      <c r="B71" t="s">
        <v>49</v>
      </c>
      <c r="C71">
        <v>2.25</v>
      </c>
      <c r="D71" s="21">
        <v>1</v>
      </c>
      <c r="E71" s="21">
        <v>2</v>
      </c>
      <c r="F71" s="21">
        <f>E71*D71*C71</f>
        <v>4.5</v>
      </c>
    </row>
    <row r="72" spans="1:13">
      <c r="F72" s="21">
        <f>SUM(F70:F71)</f>
        <v>31.5</v>
      </c>
    </row>
    <row r="73" spans="1:13">
      <c r="A73">
        <v>5</v>
      </c>
      <c r="B73" s="1" t="s">
        <v>50</v>
      </c>
    </row>
    <row r="75" spans="1:13">
      <c r="B75" t="s">
        <v>51</v>
      </c>
    </row>
    <row r="76" spans="1:13" ht="24">
      <c r="A76">
        <v>1</v>
      </c>
      <c r="B76" s="1" t="s">
        <v>52</v>
      </c>
      <c r="J76" t="s">
        <v>42</v>
      </c>
      <c r="K76">
        <v>125.001</v>
      </c>
      <c r="L76">
        <v>499.87</v>
      </c>
      <c r="M76" s="21">
        <f>L76*K76</f>
        <v>62484.24987</v>
      </c>
    </row>
    <row r="77" spans="1:13">
      <c r="B77" t="s">
        <v>55</v>
      </c>
      <c r="C77">
        <v>8</v>
      </c>
      <c r="D77">
        <v>4</v>
      </c>
      <c r="E77">
        <v>2</v>
      </c>
      <c r="F77">
        <f>E77*D77*C77</f>
        <v>64</v>
      </c>
    </row>
    <row r="78" spans="1:13">
      <c r="C78">
        <v>8</v>
      </c>
      <c r="D78">
        <v>7</v>
      </c>
      <c r="E78">
        <v>2</v>
      </c>
      <c r="F78">
        <f>E78*D78*C78</f>
        <v>112</v>
      </c>
    </row>
    <row r="79" spans="1:13">
      <c r="C79">
        <v>10.16</v>
      </c>
      <c r="D79">
        <v>8</v>
      </c>
      <c r="E79">
        <v>4</v>
      </c>
      <c r="F79">
        <f>E79*D79*C79</f>
        <v>325.12</v>
      </c>
    </row>
    <row r="80" spans="1:13">
      <c r="C80">
        <v>14</v>
      </c>
      <c r="D80">
        <v>8</v>
      </c>
      <c r="E80">
        <v>2</v>
      </c>
      <c r="F80">
        <f>E80*D80*C80</f>
        <v>224</v>
      </c>
    </row>
    <row r="81" spans="1:13">
      <c r="F81" s="22">
        <f>SUM(F77:F80)</f>
        <v>725.12</v>
      </c>
    </row>
    <row r="82" spans="1:13">
      <c r="B82" t="s">
        <v>54</v>
      </c>
      <c r="C82">
        <v>12.16</v>
      </c>
      <c r="D82">
        <v>1</v>
      </c>
      <c r="E82">
        <v>4</v>
      </c>
      <c r="F82">
        <f>E82*D82*C82</f>
        <v>48.64</v>
      </c>
    </row>
    <row r="83" spans="1:13">
      <c r="C83">
        <v>14.16</v>
      </c>
      <c r="D83">
        <v>1</v>
      </c>
      <c r="E83">
        <v>4</v>
      </c>
      <c r="F83">
        <f>E83*D83*C83</f>
        <v>56.64</v>
      </c>
    </row>
    <row r="84" spans="1:13">
      <c r="F84" s="22">
        <f>SUM(F82:F83)</f>
        <v>105.28</v>
      </c>
    </row>
    <row r="85" spans="1:13">
      <c r="F85" s="21">
        <f>F84+F81</f>
        <v>830.4</v>
      </c>
    </row>
    <row r="86" spans="1:13">
      <c r="B86" t="s">
        <v>56</v>
      </c>
      <c r="C86">
        <v>76</v>
      </c>
      <c r="D86">
        <v>9</v>
      </c>
      <c r="F86" s="21">
        <f>D86*C86</f>
        <v>684</v>
      </c>
    </row>
    <row r="87" spans="1:13">
      <c r="B87" t="s">
        <v>57</v>
      </c>
      <c r="C87" t="s">
        <v>58</v>
      </c>
      <c r="F87" s="21">
        <v>830.4</v>
      </c>
    </row>
    <row r="88" spans="1:13">
      <c r="B88" t="s">
        <v>49</v>
      </c>
      <c r="C88" t="s">
        <v>59</v>
      </c>
      <c r="F88" s="21">
        <v>684</v>
      </c>
    </row>
    <row r="89" spans="1:13">
      <c r="B89" t="s">
        <v>60</v>
      </c>
      <c r="C89" t="s">
        <v>58</v>
      </c>
      <c r="F89" s="21">
        <v>830.4</v>
      </c>
      <c r="I89" t="s">
        <v>63</v>
      </c>
    </row>
    <row r="90" spans="1:13">
      <c r="B90" t="s">
        <v>61</v>
      </c>
      <c r="C90" t="s">
        <v>58</v>
      </c>
      <c r="F90" s="21">
        <v>830.4</v>
      </c>
    </row>
    <row r="91" spans="1:13">
      <c r="B91" t="s">
        <v>62</v>
      </c>
      <c r="C91" t="s">
        <v>59</v>
      </c>
      <c r="F91" s="21">
        <v>684</v>
      </c>
    </row>
    <row r="92" spans="1:13">
      <c r="F92" s="21">
        <f>SUM(F85:F91)</f>
        <v>5373.6</v>
      </c>
      <c r="G92" s="22">
        <f>F92/10.75</f>
        <v>499.86976744186052</v>
      </c>
      <c r="H92" t="s">
        <v>42</v>
      </c>
    </row>
    <row r="93" spans="1:13" ht="24">
      <c r="A93">
        <v>2</v>
      </c>
      <c r="B93" s="1" t="s">
        <v>64</v>
      </c>
      <c r="D93" t="s">
        <v>63</v>
      </c>
      <c r="J93" t="s">
        <v>42</v>
      </c>
      <c r="K93">
        <v>97.001000000000005</v>
      </c>
      <c r="L93" s="21">
        <v>141.4</v>
      </c>
      <c r="M93" s="21">
        <f>L93*K93</f>
        <v>13715.941400000002</v>
      </c>
    </row>
    <row r="94" spans="1:13">
      <c r="B94" t="s">
        <v>56</v>
      </c>
      <c r="C94">
        <v>76</v>
      </c>
      <c r="D94">
        <v>2</v>
      </c>
      <c r="E94">
        <v>2</v>
      </c>
      <c r="F94">
        <f>E94*D94*C94</f>
        <v>304</v>
      </c>
      <c r="G94" t="s">
        <v>30</v>
      </c>
    </row>
    <row r="95" spans="1:13">
      <c r="B95" t="s">
        <v>65</v>
      </c>
      <c r="C95">
        <v>76</v>
      </c>
      <c r="D95">
        <v>2</v>
      </c>
      <c r="E95">
        <v>1</v>
      </c>
      <c r="F95">
        <f>E95*D95*C95</f>
        <v>152</v>
      </c>
    </row>
    <row r="96" spans="1:13">
      <c r="B96" t="s">
        <v>57</v>
      </c>
      <c r="C96" t="s">
        <v>59</v>
      </c>
      <c r="F96">
        <v>304</v>
      </c>
    </row>
    <row r="97" spans="1:13">
      <c r="B97" t="s">
        <v>49</v>
      </c>
      <c r="C97" t="s">
        <v>67</v>
      </c>
      <c r="F97">
        <v>152</v>
      </c>
    </row>
    <row r="98" spans="1:13">
      <c r="B98" t="s">
        <v>60</v>
      </c>
      <c r="C98" t="s">
        <v>67</v>
      </c>
      <c r="F98">
        <v>152</v>
      </c>
    </row>
    <row r="99" spans="1:13">
      <c r="B99" t="s">
        <v>61</v>
      </c>
      <c r="C99" t="s">
        <v>67</v>
      </c>
      <c r="F99">
        <v>152</v>
      </c>
    </row>
    <row r="100" spans="1:13">
      <c r="B100" t="s">
        <v>62</v>
      </c>
      <c r="C100" t="s">
        <v>67</v>
      </c>
      <c r="F100">
        <v>152</v>
      </c>
    </row>
    <row r="101" spans="1:13">
      <c r="B101" t="s">
        <v>66</v>
      </c>
      <c r="C101" t="s">
        <v>67</v>
      </c>
      <c r="F101">
        <v>152</v>
      </c>
    </row>
    <row r="102" spans="1:13">
      <c r="F102">
        <f>SUM(F94:F101)</f>
        <v>1520</v>
      </c>
      <c r="G102" s="25">
        <f>F102/10.75</f>
        <v>141.3953488372093</v>
      </c>
      <c r="H102" t="s">
        <v>42</v>
      </c>
    </row>
    <row r="103" spans="1:13" ht="24">
      <c r="A103">
        <v>3</v>
      </c>
      <c r="B103" s="1" t="s">
        <v>68</v>
      </c>
      <c r="J103" t="s">
        <v>42</v>
      </c>
      <c r="K103">
        <v>87.001000000000005</v>
      </c>
      <c r="L103">
        <v>528.47</v>
      </c>
      <c r="M103" s="21">
        <f>L103*K103</f>
        <v>45977.418470000004</v>
      </c>
    </row>
    <row r="104" spans="1:13">
      <c r="B104" t="s">
        <v>69</v>
      </c>
      <c r="C104">
        <v>65</v>
      </c>
      <c r="D104">
        <v>5</v>
      </c>
      <c r="E104">
        <v>2</v>
      </c>
      <c r="F104">
        <f>E104*D104*C104</f>
        <v>650</v>
      </c>
    </row>
    <row r="105" spans="1:13">
      <c r="C105">
        <v>9</v>
      </c>
      <c r="D105">
        <v>12</v>
      </c>
      <c r="F105">
        <f>D105*C105</f>
        <v>108</v>
      </c>
    </row>
    <row r="106" spans="1:13">
      <c r="C106">
        <v>11</v>
      </c>
      <c r="D106">
        <v>13</v>
      </c>
      <c r="E106">
        <v>1</v>
      </c>
      <c r="F106">
        <f>D106*C106</f>
        <v>143</v>
      </c>
    </row>
    <row r="107" spans="1:13">
      <c r="F107">
        <f>SUM(F104:F106)</f>
        <v>901</v>
      </c>
    </row>
    <row r="108" spans="1:13">
      <c r="B108" t="s">
        <v>57</v>
      </c>
      <c r="C108" t="s">
        <v>71</v>
      </c>
      <c r="F108">
        <v>901</v>
      </c>
    </row>
    <row r="109" spans="1:13">
      <c r="B109" t="s">
        <v>61</v>
      </c>
      <c r="C109" t="s">
        <v>71</v>
      </c>
      <c r="F109">
        <v>901</v>
      </c>
    </row>
    <row r="110" spans="1:13">
      <c r="B110" t="s">
        <v>62</v>
      </c>
      <c r="C110">
        <v>55</v>
      </c>
      <c r="D110">
        <v>5</v>
      </c>
      <c r="F110">
        <f>D110*C110</f>
        <v>275</v>
      </c>
    </row>
    <row r="111" spans="1:13">
      <c r="B111" t="s">
        <v>49</v>
      </c>
      <c r="C111" t="s">
        <v>71</v>
      </c>
      <c r="F111">
        <v>901</v>
      </c>
    </row>
    <row r="112" spans="1:13">
      <c r="B112" t="s">
        <v>70</v>
      </c>
      <c r="C112" t="s">
        <v>71</v>
      </c>
      <c r="F112">
        <v>901</v>
      </c>
    </row>
    <row r="113" spans="1:13">
      <c r="B113" t="s">
        <v>66</v>
      </c>
      <c r="C113" t="s">
        <v>71</v>
      </c>
      <c r="F113">
        <v>901</v>
      </c>
    </row>
    <row r="114" spans="1:13">
      <c r="F114">
        <f>SUM(F107:F113)</f>
        <v>5681</v>
      </c>
      <c r="G114" s="22">
        <f>F114/10.75</f>
        <v>528.46511627906978</v>
      </c>
    </row>
    <row r="115" spans="1:13" ht="24">
      <c r="A115">
        <v>4</v>
      </c>
      <c r="B115" s="1" t="s">
        <v>72</v>
      </c>
      <c r="J115" t="s">
        <v>42</v>
      </c>
      <c r="K115">
        <v>91.001000000000005</v>
      </c>
      <c r="L115" s="21">
        <v>99.3</v>
      </c>
      <c r="M115" s="21">
        <f>L115*K115</f>
        <v>9036.3993000000009</v>
      </c>
    </row>
    <row r="116" spans="1:13">
      <c r="B116" t="s">
        <v>53</v>
      </c>
      <c r="C116">
        <v>4.5</v>
      </c>
      <c r="D116">
        <v>3.5</v>
      </c>
      <c r="E116">
        <v>4</v>
      </c>
      <c r="F116">
        <f>E116*D116*C116</f>
        <v>63</v>
      </c>
    </row>
    <row r="117" spans="1:13">
      <c r="C117">
        <v>7</v>
      </c>
      <c r="D117">
        <v>4</v>
      </c>
      <c r="E117">
        <v>2</v>
      </c>
      <c r="F117">
        <f>E117*D117*C117</f>
        <v>56</v>
      </c>
    </row>
    <row r="118" spans="1:13">
      <c r="C118">
        <v>7</v>
      </c>
      <c r="D118">
        <v>2.25</v>
      </c>
      <c r="E118">
        <v>6</v>
      </c>
      <c r="F118">
        <f>E118*D118*C118</f>
        <v>94.5</v>
      </c>
    </row>
    <row r="119" spans="1:13">
      <c r="F119" s="22">
        <f>SUM(F116:F118)</f>
        <v>213.5</v>
      </c>
    </row>
    <row r="120" spans="1:13">
      <c r="B120" t="s">
        <v>56</v>
      </c>
      <c r="C120" t="s">
        <v>58</v>
      </c>
      <c r="F120">
        <v>213.5</v>
      </c>
    </row>
    <row r="121" spans="1:13">
      <c r="B121" t="s">
        <v>57</v>
      </c>
      <c r="C121" t="s">
        <v>58</v>
      </c>
      <c r="F121">
        <v>213.5</v>
      </c>
    </row>
    <row r="122" spans="1:13">
      <c r="B122" t="s">
        <v>61</v>
      </c>
      <c r="C122" t="s">
        <v>58</v>
      </c>
      <c r="F122">
        <v>213.5</v>
      </c>
    </row>
    <row r="123" spans="1:13">
      <c r="B123" t="s">
        <v>49</v>
      </c>
      <c r="C123" t="s">
        <v>58</v>
      </c>
      <c r="F123">
        <v>213.5</v>
      </c>
    </row>
    <row r="124" spans="1:13">
      <c r="F124">
        <f>SUM(F119:F123)</f>
        <v>1067.5</v>
      </c>
      <c r="G124">
        <f>F124/10.75</f>
        <v>99.302325581395351</v>
      </c>
    </row>
    <row r="125" spans="1:13">
      <c r="B125" t="s">
        <v>73</v>
      </c>
    </row>
    <row r="126" spans="1:13" ht="36">
      <c r="A126">
        <v>1</v>
      </c>
      <c r="B126" s="1" t="s">
        <v>74</v>
      </c>
    </row>
    <row r="127" spans="1:13">
      <c r="B127" t="s">
        <v>57</v>
      </c>
      <c r="C127">
        <v>4</v>
      </c>
      <c r="D127">
        <v>1</v>
      </c>
      <c r="E127">
        <v>4</v>
      </c>
      <c r="F127">
        <f>E127*D127*C127</f>
        <v>16</v>
      </c>
    </row>
    <row r="128" spans="1:13">
      <c r="B128" t="s">
        <v>69</v>
      </c>
    </row>
    <row r="129" spans="2:2">
      <c r="B129" t="s">
        <v>75</v>
      </c>
    </row>
    <row r="130" spans="2:2">
      <c r="B130" t="s">
        <v>65</v>
      </c>
    </row>
    <row r="131" spans="2:2">
      <c r="B131" t="s">
        <v>53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2020-02-18T07:52:12Z</dcterms:modified>
</cp:coreProperties>
</file>